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luciene.modesto\Desktop\"/>
    </mc:Choice>
  </mc:AlternateContent>
  <xr:revisionPtr revIDLastSave="0" documentId="13_ncr:1_{9AC0C5AA-8154-4A08-B5ED-6947B8CE2A29}" xr6:coauthVersionLast="47" xr6:coauthVersionMax="47" xr10:uidLastSave="{00000000-0000-0000-0000-000000000000}"/>
  <bookViews>
    <workbookView xWindow="-120" yWindow="-120" windowWidth="29040" windowHeight="15720" xr2:uid="{BD0F0F41-6F0B-40BA-AE83-29CEBB821FA4}"/>
  </bookViews>
  <sheets>
    <sheet name="PAGAMENTOS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M202" i="1" l="1"/>
  <c r="L202" i="1"/>
  <c r="K202" i="1"/>
  <c r="J202" i="1"/>
  <c r="N202" i="1" s="1"/>
  <c r="I202" i="1"/>
  <c r="A202" i="1"/>
  <c r="H202" i="1" s="1"/>
  <c r="M201" i="1"/>
  <c r="L201" i="1"/>
  <c r="K201" i="1"/>
  <c r="J201" i="1"/>
  <c r="N201" i="1" s="1"/>
  <c r="I201" i="1"/>
  <c r="A201" i="1"/>
  <c r="F201" i="1" s="1"/>
  <c r="M200" i="1"/>
  <c r="L200" i="1"/>
  <c r="K200" i="1"/>
  <c r="J200" i="1"/>
  <c r="N200" i="1" s="1"/>
  <c r="I200" i="1"/>
  <c r="G200" i="1"/>
  <c r="C200" i="1"/>
  <c r="A200" i="1"/>
  <c r="H200" i="1" s="1"/>
  <c r="M199" i="1"/>
  <c r="L199" i="1"/>
  <c r="K199" i="1"/>
  <c r="J199" i="1"/>
  <c r="N199" i="1" s="1"/>
  <c r="I199" i="1"/>
  <c r="A199" i="1"/>
  <c r="L203" i="1"/>
  <c r="M113" i="1"/>
  <c r="L113" i="1"/>
  <c r="K113" i="1"/>
  <c r="J113" i="1"/>
  <c r="N113" i="1" s="1"/>
  <c r="I113" i="1"/>
  <c r="H113" i="1"/>
  <c r="G113" i="1"/>
  <c r="F113" i="1"/>
  <c r="D113" i="1"/>
  <c r="C113" i="1"/>
  <c r="B113" i="1"/>
  <c r="A113" i="1"/>
  <c r="E113" i="1" s="1"/>
  <c r="M112" i="1"/>
  <c r="L112" i="1"/>
  <c r="K112" i="1"/>
  <c r="J112" i="1"/>
  <c r="N112" i="1" s="1"/>
  <c r="I112" i="1"/>
  <c r="H112" i="1"/>
  <c r="D112" i="1"/>
  <c r="B112" i="1"/>
  <c r="A112" i="1"/>
  <c r="E112" i="1" s="1"/>
  <c r="M111" i="1"/>
  <c r="L111" i="1"/>
  <c r="K111" i="1"/>
  <c r="J111" i="1"/>
  <c r="N111" i="1" s="1"/>
  <c r="I111" i="1"/>
  <c r="H111" i="1"/>
  <c r="G111" i="1"/>
  <c r="F111" i="1"/>
  <c r="D111" i="1"/>
  <c r="C111" i="1"/>
  <c r="B111" i="1"/>
  <c r="A111" i="1"/>
  <c r="E111" i="1" s="1"/>
  <c r="M110" i="1"/>
  <c r="L110" i="1"/>
  <c r="K110" i="1"/>
  <c r="J110" i="1"/>
  <c r="N110" i="1" s="1"/>
  <c r="I110" i="1"/>
  <c r="H110" i="1"/>
  <c r="E110" i="1"/>
  <c r="D110" i="1"/>
  <c r="B110" i="1"/>
  <c r="A110" i="1"/>
  <c r="M109" i="1"/>
  <c r="L109" i="1"/>
  <c r="K109" i="1"/>
  <c r="J109" i="1"/>
  <c r="N109" i="1" s="1"/>
  <c r="I109" i="1"/>
  <c r="H109" i="1"/>
  <c r="G109" i="1"/>
  <c r="F109" i="1"/>
  <c r="D109" i="1"/>
  <c r="C109" i="1"/>
  <c r="B109" i="1"/>
  <c r="A109" i="1"/>
  <c r="E109" i="1" s="1"/>
  <c r="M108" i="1"/>
  <c r="L108" i="1"/>
  <c r="K108" i="1"/>
  <c r="J108" i="1"/>
  <c r="N108" i="1" s="1"/>
  <c r="I108" i="1"/>
  <c r="E108" i="1"/>
  <c r="A108" i="1"/>
  <c r="D108" i="1" s="1"/>
  <c r="M107" i="1"/>
  <c r="L107" i="1"/>
  <c r="K107" i="1"/>
  <c r="J107" i="1"/>
  <c r="N107" i="1" s="1"/>
  <c r="I107" i="1"/>
  <c r="H107" i="1"/>
  <c r="G107" i="1"/>
  <c r="F107" i="1"/>
  <c r="D107" i="1"/>
  <c r="C107" i="1"/>
  <c r="B107" i="1"/>
  <c r="A107" i="1"/>
  <c r="E107" i="1" s="1"/>
  <c r="M106" i="1"/>
  <c r="L106" i="1"/>
  <c r="K106" i="1"/>
  <c r="J106" i="1"/>
  <c r="N106" i="1" s="1"/>
  <c r="I106" i="1"/>
  <c r="A106" i="1"/>
  <c r="E106" i="1" s="1"/>
  <c r="M105" i="1"/>
  <c r="L105" i="1"/>
  <c r="K105" i="1"/>
  <c r="J105" i="1"/>
  <c r="N105" i="1" s="1"/>
  <c r="I105" i="1"/>
  <c r="H105" i="1"/>
  <c r="G105" i="1"/>
  <c r="F105" i="1"/>
  <c r="D105" i="1"/>
  <c r="C105" i="1"/>
  <c r="B105" i="1"/>
  <c r="A105" i="1"/>
  <c r="E105" i="1" s="1"/>
  <c r="M104" i="1"/>
  <c r="L104" i="1"/>
  <c r="K104" i="1"/>
  <c r="J104" i="1"/>
  <c r="N104" i="1" s="1"/>
  <c r="I104" i="1"/>
  <c r="H104" i="1"/>
  <c r="D104" i="1"/>
  <c r="B104" i="1"/>
  <c r="A104" i="1"/>
  <c r="E104" i="1" s="1"/>
  <c r="M103" i="1"/>
  <c r="L103" i="1"/>
  <c r="K103" i="1"/>
  <c r="J103" i="1"/>
  <c r="N103" i="1" s="1"/>
  <c r="I103" i="1"/>
  <c r="H103" i="1"/>
  <c r="G103" i="1"/>
  <c r="F103" i="1"/>
  <c r="D103" i="1"/>
  <c r="C103" i="1"/>
  <c r="B103" i="1"/>
  <c r="A103" i="1"/>
  <c r="E103" i="1" s="1"/>
  <c r="M102" i="1"/>
  <c r="L102" i="1"/>
  <c r="K102" i="1"/>
  <c r="J102" i="1"/>
  <c r="N102" i="1" s="1"/>
  <c r="I102" i="1"/>
  <c r="H102" i="1"/>
  <c r="E102" i="1"/>
  <c r="D102" i="1"/>
  <c r="B102" i="1"/>
  <c r="A102" i="1"/>
  <c r="M101" i="1"/>
  <c r="L101" i="1"/>
  <c r="K101" i="1"/>
  <c r="J101" i="1"/>
  <c r="N101" i="1" s="1"/>
  <c r="I101" i="1"/>
  <c r="H101" i="1"/>
  <c r="G101" i="1"/>
  <c r="F101" i="1"/>
  <c r="D101" i="1"/>
  <c r="C101" i="1"/>
  <c r="B101" i="1"/>
  <c r="A101" i="1"/>
  <c r="E101" i="1" s="1"/>
  <c r="M100" i="1"/>
  <c r="L100" i="1"/>
  <c r="K100" i="1"/>
  <c r="J100" i="1"/>
  <c r="N100" i="1" s="1"/>
  <c r="I100" i="1"/>
  <c r="E100" i="1"/>
  <c r="A100" i="1"/>
  <c r="D100" i="1" s="1"/>
  <c r="M99" i="1"/>
  <c r="L99" i="1"/>
  <c r="K99" i="1"/>
  <c r="J99" i="1"/>
  <c r="N99" i="1" s="1"/>
  <c r="I99" i="1"/>
  <c r="H99" i="1"/>
  <c r="G99" i="1"/>
  <c r="F99" i="1"/>
  <c r="D99" i="1"/>
  <c r="C99" i="1"/>
  <c r="B99" i="1"/>
  <c r="A99" i="1"/>
  <c r="E99" i="1" s="1"/>
  <c r="M98" i="1"/>
  <c r="L98" i="1"/>
  <c r="K98" i="1"/>
  <c r="J98" i="1"/>
  <c r="N98" i="1" s="1"/>
  <c r="I98" i="1"/>
  <c r="A98" i="1"/>
  <c r="E98" i="1" s="1"/>
  <c r="M97" i="1"/>
  <c r="L97" i="1"/>
  <c r="K97" i="1"/>
  <c r="J97" i="1"/>
  <c r="N97" i="1" s="1"/>
  <c r="I97" i="1"/>
  <c r="H97" i="1"/>
  <c r="G97" i="1"/>
  <c r="F97" i="1"/>
  <c r="D97" i="1"/>
  <c r="C97" i="1"/>
  <c r="B97" i="1"/>
  <c r="A97" i="1"/>
  <c r="E97" i="1" s="1"/>
  <c r="M96" i="1"/>
  <c r="L96" i="1"/>
  <c r="K96" i="1"/>
  <c r="J96" i="1"/>
  <c r="N96" i="1" s="1"/>
  <c r="I96" i="1"/>
  <c r="H96" i="1"/>
  <c r="D96" i="1"/>
  <c r="B96" i="1"/>
  <c r="A96" i="1"/>
  <c r="E96" i="1" s="1"/>
  <c r="M95" i="1"/>
  <c r="L95" i="1"/>
  <c r="K95" i="1"/>
  <c r="J95" i="1"/>
  <c r="N95" i="1" s="1"/>
  <c r="I95" i="1"/>
  <c r="H95" i="1"/>
  <c r="G95" i="1"/>
  <c r="F95" i="1"/>
  <c r="D95" i="1"/>
  <c r="C95" i="1"/>
  <c r="B95" i="1"/>
  <c r="A95" i="1"/>
  <c r="E95" i="1" s="1"/>
  <c r="M94" i="1"/>
  <c r="L94" i="1"/>
  <c r="K94" i="1"/>
  <c r="J94" i="1"/>
  <c r="N94" i="1" s="1"/>
  <c r="I94" i="1"/>
  <c r="H94" i="1"/>
  <c r="E94" i="1"/>
  <c r="D94" i="1"/>
  <c r="B94" i="1"/>
  <c r="A94" i="1"/>
  <c r="M93" i="1"/>
  <c r="L93" i="1"/>
  <c r="K93" i="1"/>
  <c r="J93" i="1"/>
  <c r="N93" i="1" s="1"/>
  <c r="I93" i="1"/>
  <c r="H93" i="1"/>
  <c r="G93" i="1"/>
  <c r="F93" i="1"/>
  <c r="D93" i="1"/>
  <c r="C93" i="1"/>
  <c r="B93" i="1"/>
  <c r="A93" i="1"/>
  <c r="E93" i="1" s="1"/>
  <c r="M92" i="1"/>
  <c r="L92" i="1"/>
  <c r="K92" i="1"/>
  <c r="J92" i="1"/>
  <c r="N92" i="1" s="1"/>
  <c r="I92" i="1"/>
  <c r="E92" i="1"/>
  <c r="A92" i="1"/>
  <c r="D92" i="1" s="1"/>
  <c r="M91" i="1"/>
  <c r="L91" i="1"/>
  <c r="K91" i="1"/>
  <c r="J91" i="1"/>
  <c r="N91" i="1" s="1"/>
  <c r="I91" i="1"/>
  <c r="H91" i="1"/>
  <c r="G91" i="1"/>
  <c r="F91" i="1"/>
  <c r="D91" i="1"/>
  <c r="C91" i="1"/>
  <c r="B91" i="1"/>
  <c r="A91" i="1"/>
  <c r="E91" i="1" s="1"/>
  <c r="M90" i="1"/>
  <c r="L90" i="1"/>
  <c r="K90" i="1"/>
  <c r="J90" i="1"/>
  <c r="N90" i="1" s="1"/>
  <c r="I90" i="1"/>
  <c r="A90" i="1"/>
  <c r="E90" i="1" s="1"/>
  <c r="M89" i="1"/>
  <c r="L89" i="1"/>
  <c r="K89" i="1"/>
  <c r="J89" i="1"/>
  <c r="N89" i="1" s="1"/>
  <c r="I89" i="1"/>
  <c r="H89" i="1"/>
  <c r="G89" i="1"/>
  <c r="F89" i="1"/>
  <c r="D89" i="1"/>
  <c r="C89" i="1"/>
  <c r="B89" i="1"/>
  <c r="A89" i="1"/>
  <c r="E89" i="1" s="1"/>
  <c r="M88" i="1"/>
  <c r="L88" i="1"/>
  <c r="K88" i="1"/>
  <c r="J88" i="1"/>
  <c r="N88" i="1" s="1"/>
  <c r="I88" i="1"/>
  <c r="H88" i="1"/>
  <c r="D88" i="1"/>
  <c r="B88" i="1"/>
  <c r="A88" i="1"/>
  <c r="E88" i="1" s="1"/>
  <c r="M87" i="1"/>
  <c r="L87" i="1"/>
  <c r="K87" i="1"/>
  <c r="J87" i="1"/>
  <c r="N87" i="1" s="1"/>
  <c r="I87" i="1"/>
  <c r="H87" i="1"/>
  <c r="G87" i="1"/>
  <c r="F87" i="1"/>
  <c r="D87" i="1"/>
  <c r="C87" i="1"/>
  <c r="B87" i="1"/>
  <c r="A87" i="1"/>
  <c r="E87" i="1" s="1"/>
  <c r="M86" i="1"/>
  <c r="L86" i="1"/>
  <c r="K86" i="1"/>
  <c r="J86" i="1"/>
  <c r="N86" i="1" s="1"/>
  <c r="I86" i="1"/>
  <c r="H86" i="1"/>
  <c r="E86" i="1"/>
  <c r="D86" i="1"/>
  <c r="B86" i="1"/>
  <c r="A86" i="1"/>
  <c r="M85" i="1"/>
  <c r="L85" i="1"/>
  <c r="K85" i="1"/>
  <c r="J85" i="1"/>
  <c r="N85" i="1" s="1"/>
  <c r="I85" i="1"/>
  <c r="H85" i="1"/>
  <c r="G85" i="1"/>
  <c r="F85" i="1"/>
  <c r="D85" i="1"/>
  <c r="C85" i="1"/>
  <c r="B85" i="1"/>
  <c r="A85" i="1"/>
  <c r="E85" i="1" s="1"/>
  <c r="M84" i="1"/>
  <c r="L84" i="1"/>
  <c r="K84" i="1"/>
  <c r="J84" i="1"/>
  <c r="N84" i="1" s="1"/>
  <c r="I84" i="1"/>
  <c r="E84" i="1"/>
  <c r="A84" i="1"/>
  <c r="D84" i="1" s="1"/>
  <c r="M83" i="1"/>
  <c r="L83" i="1"/>
  <c r="K83" i="1"/>
  <c r="J83" i="1"/>
  <c r="N83" i="1" s="1"/>
  <c r="I83" i="1"/>
  <c r="H83" i="1"/>
  <c r="G83" i="1"/>
  <c r="F83" i="1"/>
  <c r="D83" i="1"/>
  <c r="C83" i="1"/>
  <c r="B83" i="1"/>
  <c r="A83" i="1"/>
  <c r="E83" i="1" s="1"/>
  <c r="M82" i="1"/>
  <c r="L82" i="1"/>
  <c r="K82" i="1"/>
  <c r="J82" i="1"/>
  <c r="N82" i="1" s="1"/>
  <c r="I82" i="1"/>
  <c r="F82" i="1"/>
  <c r="A82" i="1"/>
  <c r="M81" i="1"/>
  <c r="L81" i="1"/>
  <c r="K81" i="1"/>
  <c r="J81" i="1"/>
  <c r="I81" i="1"/>
  <c r="H81" i="1"/>
  <c r="G81" i="1"/>
  <c r="F81" i="1"/>
  <c r="D81" i="1"/>
  <c r="C81" i="1"/>
  <c r="B81" i="1"/>
  <c r="A81" i="1"/>
  <c r="E81" i="1" s="1"/>
  <c r="M80" i="1"/>
  <c r="L80" i="1"/>
  <c r="K80" i="1"/>
  <c r="J80" i="1"/>
  <c r="N80" i="1" s="1"/>
  <c r="I80" i="1"/>
  <c r="H80" i="1"/>
  <c r="D80" i="1"/>
  <c r="B80" i="1"/>
  <c r="A80" i="1"/>
  <c r="E80" i="1" s="1"/>
  <c r="M79" i="1"/>
  <c r="L79" i="1"/>
  <c r="K79" i="1"/>
  <c r="J79" i="1"/>
  <c r="I79" i="1"/>
  <c r="H79" i="1"/>
  <c r="G79" i="1"/>
  <c r="F79" i="1"/>
  <c r="D79" i="1"/>
  <c r="C79" i="1"/>
  <c r="B79" i="1"/>
  <c r="A79" i="1"/>
  <c r="E79" i="1" s="1"/>
  <c r="M78" i="1"/>
  <c r="L78" i="1"/>
  <c r="K78" i="1"/>
  <c r="J78" i="1"/>
  <c r="N78" i="1" s="1"/>
  <c r="I78" i="1"/>
  <c r="H78" i="1"/>
  <c r="E78" i="1"/>
  <c r="D78" i="1"/>
  <c r="B78" i="1"/>
  <c r="A78" i="1"/>
  <c r="M77" i="1"/>
  <c r="L77" i="1"/>
  <c r="K77" i="1"/>
  <c r="J77" i="1"/>
  <c r="N77" i="1" s="1"/>
  <c r="I77" i="1"/>
  <c r="H77" i="1"/>
  <c r="G77" i="1"/>
  <c r="F77" i="1"/>
  <c r="D77" i="1"/>
  <c r="C77" i="1"/>
  <c r="B77" i="1"/>
  <c r="A77" i="1"/>
  <c r="E77" i="1" s="1"/>
  <c r="M76" i="1"/>
  <c r="L76" i="1"/>
  <c r="K76" i="1"/>
  <c r="J76" i="1"/>
  <c r="N76" i="1" s="1"/>
  <c r="I76" i="1"/>
  <c r="F76" i="1"/>
  <c r="A76" i="1"/>
  <c r="M75" i="1"/>
  <c r="L75" i="1"/>
  <c r="K75" i="1"/>
  <c r="J75" i="1"/>
  <c r="N75" i="1" s="1"/>
  <c r="I75" i="1"/>
  <c r="H75" i="1"/>
  <c r="G75" i="1"/>
  <c r="F75" i="1"/>
  <c r="D75" i="1"/>
  <c r="C75" i="1"/>
  <c r="B75" i="1"/>
  <c r="A75" i="1"/>
  <c r="E75" i="1" s="1"/>
  <c r="M74" i="1"/>
  <c r="L74" i="1"/>
  <c r="K74" i="1"/>
  <c r="J74" i="1"/>
  <c r="I74" i="1"/>
  <c r="A74" i="1"/>
  <c r="M73" i="1"/>
  <c r="L73" i="1"/>
  <c r="K73" i="1"/>
  <c r="J73" i="1"/>
  <c r="N73" i="1" s="1"/>
  <c r="I73" i="1"/>
  <c r="H73" i="1"/>
  <c r="G73" i="1"/>
  <c r="F73" i="1"/>
  <c r="D73" i="1"/>
  <c r="C73" i="1"/>
  <c r="B73" i="1"/>
  <c r="A73" i="1"/>
  <c r="E73" i="1" s="1"/>
  <c r="M72" i="1"/>
  <c r="L72" i="1"/>
  <c r="K72" i="1"/>
  <c r="J72" i="1"/>
  <c r="I72" i="1"/>
  <c r="H72" i="1"/>
  <c r="D72" i="1"/>
  <c r="B72" i="1"/>
  <c r="A72" i="1"/>
  <c r="E72" i="1" s="1"/>
  <c r="M71" i="1"/>
  <c r="L71" i="1"/>
  <c r="K71" i="1"/>
  <c r="J71" i="1"/>
  <c r="N71" i="1" s="1"/>
  <c r="I71" i="1"/>
  <c r="H71" i="1"/>
  <c r="G71" i="1"/>
  <c r="F71" i="1"/>
  <c r="D71" i="1"/>
  <c r="C71" i="1"/>
  <c r="B71" i="1"/>
  <c r="A71" i="1"/>
  <c r="E71" i="1" s="1"/>
  <c r="M70" i="1"/>
  <c r="L70" i="1"/>
  <c r="K70" i="1"/>
  <c r="J70" i="1"/>
  <c r="N70" i="1" s="1"/>
  <c r="I70" i="1"/>
  <c r="H70" i="1"/>
  <c r="E70" i="1"/>
  <c r="D70" i="1"/>
  <c r="B70" i="1"/>
  <c r="A70" i="1"/>
  <c r="M69" i="1"/>
  <c r="L69" i="1"/>
  <c r="K69" i="1"/>
  <c r="J69" i="1"/>
  <c r="N69" i="1" s="1"/>
  <c r="I69" i="1"/>
  <c r="H69" i="1"/>
  <c r="G69" i="1"/>
  <c r="F69" i="1"/>
  <c r="D69" i="1"/>
  <c r="C69" i="1"/>
  <c r="B69" i="1"/>
  <c r="A69" i="1"/>
  <c r="E69" i="1" s="1"/>
  <c r="M68" i="1"/>
  <c r="L68" i="1"/>
  <c r="K68" i="1"/>
  <c r="J68" i="1"/>
  <c r="N68" i="1" s="1"/>
  <c r="I68" i="1"/>
  <c r="F68" i="1"/>
  <c r="E68" i="1"/>
  <c r="D68" i="1"/>
  <c r="A68" i="1"/>
  <c r="M67" i="1"/>
  <c r="L67" i="1"/>
  <c r="K67" i="1"/>
  <c r="J67" i="1"/>
  <c r="N67" i="1" s="1"/>
  <c r="I67" i="1"/>
  <c r="H67" i="1"/>
  <c r="G67" i="1"/>
  <c r="F67" i="1"/>
  <c r="D67" i="1"/>
  <c r="C67" i="1"/>
  <c r="B67" i="1"/>
  <c r="A67" i="1"/>
  <c r="E67" i="1" s="1"/>
  <c r="M66" i="1"/>
  <c r="L66" i="1"/>
  <c r="K66" i="1"/>
  <c r="J66" i="1"/>
  <c r="N66" i="1" s="1"/>
  <c r="I66" i="1"/>
  <c r="F66" i="1"/>
  <c r="E66" i="1"/>
  <c r="B66" i="1"/>
  <c r="A66" i="1"/>
  <c r="M65" i="1"/>
  <c r="L65" i="1"/>
  <c r="K65" i="1"/>
  <c r="J65" i="1"/>
  <c r="N65" i="1" s="1"/>
  <c r="I65" i="1"/>
  <c r="H65" i="1"/>
  <c r="G65" i="1"/>
  <c r="F65" i="1"/>
  <c r="D65" i="1"/>
  <c r="C65" i="1"/>
  <c r="B65" i="1"/>
  <c r="A65" i="1"/>
  <c r="E65" i="1" s="1"/>
  <c r="M64" i="1"/>
  <c r="L64" i="1"/>
  <c r="K64" i="1"/>
  <c r="J64" i="1"/>
  <c r="I64" i="1"/>
  <c r="A64" i="1"/>
  <c r="F64" i="1" s="1"/>
  <c r="M63" i="1"/>
  <c r="L63" i="1"/>
  <c r="K63" i="1"/>
  <c r="J63" i="1"/>
  <c r="N63" i="1" s="1"/>
  <c r="I63" i="1"/>
  <c r="H63" i="1"/>
  <c r="G63" i="1"/>
  <c r="D63" i="1"/>
  <c r="C63" i="1"/>
  <c r="B63" i="1"/>
  <c r="A63" i="1"/>
  <c r="E63" i="1" s="1"/>
  <c r="M62" i="1"/>
  <c r="L62" i="1"/>
  <c r="K62" i="1"/>
  <c r="J62" i="1"/>
  <c r="N62" i="1" s="1"/>
  <c r="I62" i="1"/>
  <c r="H62" i="1"/>
  <c r="E62" i="1"/>
  <c r="B62" i="1"/>
  <c r="A62" i="1"/>
  <c r="D62" i="1" s="1"/>
  <c r="M61" i="1"/>
  <c r="L61" i="1"/>
  <c r="K61" i="1"/>
  <c r="J61" i="1"/>
  <c r="N61" i="1" s="1"/>
  <c r="I61" i="1"/>
  <c r="H61" i="1"/>
  <c r="G61" i="1"/>
  <c r="F61" i="1"/>
  <c r="D61" i="1"/>
  <c r="C61" i="1"/>
  <c r="B61" i="1"/>
  <c r="A61" i="1"/>
  <c r="E61" i="1" s="1"/>
  <c r="M60" i="1"/>
  <c r="L60" i="1"/>
  <c r="K60" i="1"/>
  <c r="J60" i="1"/>
  <c r="N60" i="1" s="1"/>
  <c r="I60" i="1"/>
  <c r="A60" i="1"/>
  <c r="E60" i="1" s="1"/>
  <c r="M59" i="1"/>
  <c r="L59" i="1"/>
  <c r="K59" i="1"/>
  <c r="J59" i="1"/>
  <c r="N59" i="1" s="1"/>
  <c r="I59" i="1"/>
  <c r="H59" i="1"/>
  <c r="G59" i="1"/>
  <c r="F59" i="1"/>
  <c r="D59" i="1"/>
  <c r="C59" i="1"/>
  <c r="B59" i="1"/>
  <c r="A59" i="1"/>
  <c r="E59" i="1" s="1"/>
  <c r="M58" i="1"/>
  <c r="L58" i="1"/>
  <c r="K58" i="1"/>
  <c r="J58" i="1"/>
  <c r="N58" i="1" s="1"/>
  <c r="I58" i="1"/>
  <c r="H58" i="1"/>
  <c r="E58" i="1"/>
  <c r="D58" i="1"/>
  <c r="B58" i="1"/>
  <c r="A58" i="1"/>
  <c r="M57" i="1"/>
  <c r="L57" i="1"/>
  <c r="K57" i="1"/>
  <c r="J57" i="1"/>
  <c r="N57" i="1" s="1"/>
  <c r="I57" i="1"/>
  <c r="H57" i="1"/>
  <c r="G57" i="1"/>
  <c r="F57" i="1"/>
  <c r="D57" i="1"/>
  <c r="C57" i="1"/>
  <c r="B57" i="1"/>
  <c r="A57" i="1"/>
  <c r="E57" i="1" s="1"/>
  <c r="M56" i="1"/>
  <c r="L56" i="1"/>
  <c r="K56" i="1"/>
  <c r="J56" i="1"/>
  <c r="N56" i="1" s="1"/>
  <c r="I56" i="1"/>
  <c r="D56" i="1"/>
  <c r="A56" i="1"/>
  <c r="M55" i="1"/>
  <c r="L55" i="1"/>
  <c r="K55" i="1"/>
  <c r="J55" i="1"/>
  <c r="N55" i="1" s="1"/>
  <c r="I55" i="1"/>
  <c r="H55" i="1"/>
  <c r="G55" i="1"/>
  <c r="F55" i="1"/>
  <c r="D55" i="1"/>
  <c r="C55" i="1"/>
  <c r="B55" i="1"/>
  <c r="A55" i="1"/>
  <c r="E55" i="1" s="1"/>
  <c r="M54" i="1"/>
  <c r="L54" i="1"/>
  <c r="K54" i="1"/>
  <c r="J54" i="1"/>
  <c r="N54" i="1" s="1"/>
  <c r="I54" i="1"/>
  <c r="H54" i="1"/>
  <c r="E54" i="1"/>
  <c r="B54" i="1"/>
  <c r="A54" i="1"/>
  <c r="D54" i="1" s="1"/>
  <c r="M53" i="1"/>
  <c r="L53" i="1"/>
  <c r="K53" i="1"/>
  <c r="J53" i="1"/>
  <c r="N53" i="1" s="1"/>
  <c r="I53" i="1"/>
  <c r="H53" i="1"/>
  <c r="G53" i="1"/>
  <c r="F53" i="1"/>
  <c r="D53" i="1"/>
  <c r="C53" i="1"/>
  <c r="B53" i="1"/>
  <c r="A53" i="1"/>
  <c r="E53" i="1" s="1"/>
  <c r="M52" i="1"/>
  <c r="L52" i="1"/>
  <c r="K52" i="1"/>
  <c r="J52" i="1"/>
  <c r="N52" i="1" s="1"/>
  <c r="I52" i="1"/>
  <c r="A52" i="1"/>
  <c r="E52" i="1" s="1"/>
  <c r="M51" i="1"/>
  <c r="L51" i="1"/>
  <c r="K51" i="1"/>
  <c r="J51" i="1"/>
  <c r="N51" i="1" s="1"/>
  <c r="I51" i="1"/>
  <c r="H51" i="1"/>
  <c r="G51" i="1"/>
  <c r="F51" i="1"/>
  <c r="D51" i="1"/>
  <c r="C51" i="1"/>
  <c r="B51" i="1"/>
  <c r="A51" i="1"/>
  <c r="E51" i="1" s="1"/>
  <c r="M50" i="1"/>
  <c r="L50" i="1"/>
  <c r="K50" i="1"/>
  <c r="J50" i="1"/>
  <c r="N50" i="1" s="1"/>
  <c r="I50" i="1"/>
  <c r="H50" i="1"/>
  <c r="E50" i="1"/>
  <c r="D50" i="1"/>
  <c r="B50" i="1"/>
  <c r="A50" i="1"/>
  <c r="M49" i="1"/>
  <c r="L49" i="1"/>
  <c r="K49" i="1"/>
  <c r="J49" i="1"/>
  <c r="N49" i="1" s="1"/>
  <c r="I49" i="1"/>
  <c r="H49" i="1"/>
  <c r="G49" i="1"/>
  <c r="F49" i="1"/>
  <c r="D49" i="1"/>
  <c r="C49" i="1"/>
  <c r="B49" i="1"/>
  <c r="A49" i="1"/>
  <c r="E49" i="1" s="1"/>
  <c r="M48" i="1"/>
  <c r="L48" i="1"/>
  <c r="K48" i="1"/>
  <c r="J48" i="1"/>
  <c r="N48" i="1" s="1"/>
  <c r="I48" i="1"/>
  <c r="D48" i="1"/>
  <c r="A48" i="1"/>
  <c r="M47" i="1"/>
  <c r="L47" i="1"/>
  <c r="K47" i="1"/>
  <c r="J47" i="1"/>
  <c r="N47" i="1" s="1"/>
  <c r="I47" i="1"/>
  <c r="H47" i="1"/>
  <c r="G47" i="1"/>
  <c r="F47" i="1"/>
  <c r="D47" i="1"/>
  <c r="C47" i="1"/>
  <c r="B47" i="1"/>
  <c r="A47" i="1"/>
  <c r="E47" i="1" s="1"/>
  <c r="M46" i="1"/>
  <c r="L46" i="1"/>
  <c r="K46" i="1"/>
  <c r="J46" i="1"/>
  <c r="N46" i="1" s="1"/>
  <c r="I46" i="1"/>
  <c r="H46" i="1"/>
  <c r="E46" i="1"/>
  <c r="B46" i="1"/>
  <c r="A46" i="1"/>
  <c r="D46" i="1" s="1"/>
  <c r="M45" i="1"/>
  <c r="L45" i="1"/>
  <c r="K45" i="1"/>
  <c r="J45" i="1"/>
  <c r="N45" i="1" s="1"/>
  <c r="I45" i="1"/>
  <c r="F45" i="1"/>
  <c r="A45" i="1"/>
  <c r="M44" i="1"/>
  <c r="L44" i="1"/>
  <c r="K44" i="1"/>
  <c r="J44" i="1"/>
  <c r="I44" i="1"/>
  <c r="G44" i="1"/>
  <c r="C44" i="1"/>
  <c r="A44" i="1"/>
  <c r="M43" i="1"/>
  <c r="L43" i="1"/>
  <c r="K43" i="1"/>
  <c r="J43" i="1"/>
  <c r="I43" i="1"/>
  <c r="G43" i="1"/>
  <c r="E43" i="1"/>
  <c r="A43" i="1"/>
  <c r="M42" i="1"/>
  <c r="L42" i="1"/>
  <c r="K42" i="1"/>
  <c r="J42" i="1"/>
  <c r="I42" i="1"/>
  <c r="G42" i="1"/>
  <c r="A42" i="1"/>
  <c r="M41" i="1"/>
  <c r="L41" i="1"/>
  <c r="K41" i="1"/>
  <c r="J41" i="1"/>
  <c r="I41" i="1"/>
  <c r="A41" i="1"/>
  <c r="C41" i="1" s="1"/>
  <c r="M40" i="1"/>
  <c r="L40" i="1"/>
  <c r="K40" i="1"/>
  <c r="J40" i="1"/>
  <c r="N40" i="1" s="1"/>
  <c r="I40" i="1"/>
  <c r="G40" i="1"/>
  <c r="E40" i="1"/>
  <c r="C40" i="1"/>
  <c r="A40" i="1"/>
  <c r="M39" i="1"/>
  <c r="L39" i="1"/>
  <c r="K39" i="1"/>
  <c r="J39" i="1"/>
  <c r="I39" i="1"/>
  <c r="G39" i="1"/>
  <c r="E39" i="1"/>
  <c r="A39" i="1"/>
  <c r="M38" i="1"/>
  <c r="L38" i="1"/>
  <c r="K38" i="1"/>
  <c r="J38" i="1"/>
  <c r="I38" i="1"/>
  <c r="G38" i="1"/>
  <c r="A38" i="1"/>
  <c r="M37" i="1"/>
  <c r="L37" i="1"/>
  <c r="K37" i="1"/>
  <c r="J37" i="1"/>
  <c r="I37" i="1"/>
  <c r="A37" i="1"/>
  <c r="C37" i="1" s="1"/>
  <c r="M36" i="1"/>
  <c r="L36" i="1"/>
  <c r="K36" i="1"/>
  <c r="J36" i="1"/>
  <c r="N36" i="1" s="1"/>
  <c r="I36" i="1"/>
  <c r="G36" i="1"/>
  <c r="E36" i="1"/>
  <c r="C36" i="1"/>
  <c r="A36" i="1"/>
  <c r="M35" i="1"/>
  <c r="L35" i="1"/>
  <c r="K35" i="1"/>
  <c r="J35" i="1"/>
  <c r="I35" i="1"/>
  <c r="G35" i="1"/>
  <c r="E35" i="1"/>
  <c r="A35" i="1"/>
  <c r="M34" i="1"/>
  <c r="L34" i="1"/>
  <c r="K34" i="1"/>
  <c r="J34" i="1"/>
  <c r="I34" i="1"/>
  <c r="G34" i="1"/>
  <c r="A34" i="1"/>
  <c r="M33" i="1"/>
  <c r="L33" i="1"/>
  <c r="K33" i="1"/>
  <c r="J33" i="1"/>
  <c r="I33" i="1"/>
  <c r="A33" i="1"/>
  <c r="C33" i="1" s="1"/>
  <c r="M32" i="1"/>
  <c r="L32" i="1"/>
  <c r="K32" i="1"/>
  <c r="J32" i="1"/>
  <c r="N32" i="1" s="1"/>
  <c r="I32" i="1"/>
  <c r="G32" i="1"/>
  <c r="E32" i="1"/>
  <c r="C32" i="1"/>
  <c r="A32" i="1"/>
  <c r="M31" i="1"/>
  <c r="L31" i="1"/>
  <c r="K31" i="1"/>
  <c r="J31" i="1"/>
  <c r="I31" i="1"/>
  <c r="G31" i="1"/>
  <c r="E31" i="1"/>
  <c r="A31" i="1"/>
  <c r="M30" i="1"/>
  <c r="L30" i="1"/>
  <c r="K30" i="1"/>
  <c r="J30" i="1"/>
  <c r="I30" i="1"/>
  <c r="G30" i="1"/>
  <c r="A30" i="1"/>
  <c r="M29" i="1"/>
  <c r="L29" i="1"/>
  <c r="K29" i="1"/>
  <c r="J29" i="1"/>
  <c r="I29" i="1"/>
  <c r="A29" i="1"/>
  <c r="C29" i="1" s="1"/>
  <c r="M28" i="1"/>
  <c r="L28" i="1"/>
  <c r="K28" i="1"/>
  <c r="J28" i="1"/>
  <c r="N28" i="1" s="1"/>
  <c r="I28" i="1"/>
  <c r="G28" i="1"/>
  <c r="E28" i="1"/>
  <c r="C28" i="1"/>
  <c r="A28" i="1"/>
  <c r="M27" i="1"/>
  <c r="L27" i="1"/>
  <c r="K27" i="1"/>
  <c r="J27" i="1"/>
  <c r="I27" i="1"/>
  <c r="G27" i="1"/>
  <c r="E27" i="1"/>
  <c r="A27" i="1"/>
  <c r="M26" i="1"/>
  <c r="L26" i="1"/>
  <c r="K26" i="1"/>
  <c r="J26" i="1"/>
  <c r="I26" i="1"/>
  <c r="G26" i="1"/>
  <c r="A26" i="1"/>
  <c r="M25" i="1"/>
  <c r="L25" i="1"/>
  <c r="K25" i="1"/>
  <c r="J25" i="1"/>
  <c r="I25" i="1"/>
  <c r="A25" i="1"/>
  <c r="C25" i="1" s="1"/>
  <c r="M24" i="1"/>
  <c r="L24" i="1"/>
  <c r="K24" i="1"/>
  <c r="J24" i="1"/>
  <c r="N24" i="1" s="1"/>
  <c r="I24" i="1"/>
  <c r="G24" i="1"/>
  <c r="E24" i="1"/>
  <c r="C24" i="1"/>
  <c r="A24" i="1"/>
  <c r="M23" i="1"/>
  <c r="L23" i="1"/>
  <c r="K23" i="1"/>
  <c r="J23" i="1"/>
  <c r="I23" i="1"/>
  <c r="G23" i="1"/>
  <c r="E23" i="1"/>
  <c r="A23" i="1"/>
  <c r="M22" i="1"/>
  <c r="L22" i="1"/>
  <c r="K22" i="1"/>
  <c r="J22" i="1"/>
  <c r="I22" i="1"/>
  <c r="G22" i="1"/>
  <c r="A22" i="1"/>
  <c r="M21" i="1"/>
  <c r="L21" i="1"/>
  <c r="K21" i="1"/>
  <c r="J21" i="1"/>
  <c r="I21" i="1"/>
  <c r="A21" i="1"/>
  <c r="M20" i="1"/>
  <c r="L20" i="1"/>
  <c r="K20" i="1"/>
  <c r="J20" i="1"/>
  <c r="N20" i="1" s="1"/>
  <c r="I20" i="1"/>
  <c r="G20" i="1"/>
  <c r="E20" i="1"/>
  <c r="C20" i="1"/>
  <c r="A20" i="1"/>
  <c r="M19" i="1"/>
  <c r="L19" i="1"/>
  <c r="K19" i="1"/>
  <c r="J19" i="1"/>
  <c r="N19" i="1" s="1"/>
  <c r="I19" i="1"/>
  <c r="G19" i="1"/>
  <c r="E19" i="1"/>
  <c r="C19" i="1"/>
  <c r="B19" i="1"/>
  <c r="A19" i="1"/>
  <c r="M18" i="1"/>
  <c r="L18" i="1"/>
  <c r="K18" i="1"/>
  <c r="J18" i="1"/>
  <c r="I18" i="1"/>
  <c r="A18" i="1"/>
  <c r="M17" i="1"/>
  <c r="L17" i="1"/>
  <c r="K17" i="1"/>
  <c r="J17" i="1"/>
  <c r="N17" i="1" s="1"/>
  <c r="I17" i="1"/>
  <c r="A17" i="1"/>
  <c r="M16" i="1"/>
  <c r="L16" i="1"/>
  <c r="K16" i="1"/>
  <c r="J16" i="1"/>
  <c r="N16" i="1" s="1"/>
  <c r="I16" i="1"/>
  <c r="H16" i="1"/>
  <c r="G16" i="1"/>
  <c r="F16" i="1"/>
  <c r="D16" i="1"/>
  <c r="C16" i="1"/>
  <c r="B16" i="1"/>
  <c r="A16" i="1"/>
  <c r="E16" i="1" s="1"/>
  <c r="M15" i="1"/>
  <c r="L15" i="1"/>
  <c r="K15" i="1"/>
  <c r="J15" i="1"/>
  <c r="N15" i="1" s="1"/>
  <c r="I15" i="1"/>
  <c r="H15" i="1"/>
  <c r="D15" i="1"/>
  <c r="A15" i="1"/>
  <c r="G15" i="1" s="1"/>
  <c r="M14" i="1"/>
  <c r="L14" i="1"/>
  <c r="K14" i="1"/>
  <c r="J14" i="1"/>
  <c r="N14" i="1" s="1"/>
  <c r="I14" i="1"/>
  <c r="H14" i="1"/>
  <c r="G14" i="1"/>
  <c r="F14" i="1"/>
  <c r="D14" i="1"/>
  <c r="C14" i="1"/>
  <c r="B14" i="1"/>
  <c r="A14" i="1"/>
  <c r="E14" i="1" s="1"/>
  <c r="M13" i="1"/>
  <c r="L13" i="1"/>
  <c r="K13" i="1"/>
  <c r="J13" i="1"/>
  <c r="N13" i="1" s="1"/>
  <c r="I13" i="1"/>
  <c r="H13" i="1"/>
  <c r="D13" i="1"/>
  <c r="A13" i="1"/>
  <c r="G13" i="1" s="1"/>
  <c r="M12" i="1"/>
  <c r="L12" i="1"/>
  <c r="K12" i="1"/>
  <c r="J12" i="1"/>
  <c r="N12" i="1" s="1"/>
  <c r="I12" i="1"/>
  <c r="H12" i="1"/>
  <c r="G12" i="1"/>
  <c r="F12" i="1"/>
  <c r="D12" i="1"/>
  <c r="C12" i="1"/>
  <c r="B12" i="1"/>
  <c r="A12" i="1"/>
  <c r="E12" i="1" s="1"/>
  <c r="M11" i="1"/>
  <c r="L11" i="1"/>
  <c r="K11" i="1"/>
  <c r="J11" i="1"/>
  <c r="N11" i="1" s="1"/>
  <c r="I11" i="1"/>
  <c r="H11" i="1"/>
  <c r="D11" i="1"/>
  <c r="A11" i="1"/>
  <c r="G11" i="1" s="1"/>
  <c r="M10" i="1"/>
  <c r="L10" i="1"/>
  <c r="K10" i="1"/>
  <c r="J10" i="1"/>
  <c r="N10" i="1" s="1"/>
  <c r="I10" i="1"/>
  <c r="H10" i="1"/>
  <c r="G10" i="1"/>
  <c r="F10" i="1"/>
  <c r="D10" i="1"/>
  <c r="C10" i="1"/>
  <c r="B10" i="1"/>
  <c r="A10" i="1"/>
  <c r="E10" i="1" s="1"/>
  <c r="M9" i="1"/>
  <c r="L9" i="1"/>
  <c r="K9" i="1"/>
  <c r="J9" i="1"/>
  <c r="N9" i="1" s="1"/>
  <c r="I9" i="1"/>
  <c r="H9" i="1"/>
  <c r="D9" i="1"/>
  <c r="A9" i="1"/>
  <c r="G9" i="1" s="1"/>
  <c r="N8" i="1"/>
  <c r="M8" i="1"/>
  <c r="L8" i="1"/>
  <c r="K8" i="1"/>
  <c r="J8" i="1"/>
  <c r="I8" i="1"/>
  <c r="H8" i="1"/>
  <c r="G8" i="1"/>
  <c r="F8" i="1"/>
  <c r="D8" i="1"/>
  <c r="C8" i="1"/>
  <c r="B8" i="1"/>
  <c r="A8" i="1"/>
  <c r="E8" i="1" s="1"/>
  <c r="M7" i="1"/>
  <c r="L7" i="1"/>
  <c r="K7" i="1"/>
  <c r="J7" i="1"/>
  <c r="N7" i="1" s="1"/>
  <c r="I7" i="1"/>
  <c r="H7" i="1"/>
  <c r="D7" i="1"/>
  <c r="A7" i="1"/>
  <c r="G7" i="1" s="1"/>
  <c r="M6" i="1"/>
  <c r="L6" i="1"/>
  <c r="K6" i="1"/>
  <c r="J6" i="1"/>
  <c r="N6" i="1" s="1"/>
  <c r="I6" i="1"/>
  <c r="H6" i="1"/>
  <c r="G6" i="1"/>
  <c r="F6" i="1"/>
  <c r="D6" i="1"/>
  <c r="C6" i="1"/>
  <c r="B6" i="1"/>
  <c r="A6" i="1"/>
  <c r="E6" i="1" s="1"/>
  <c r="M5" i="1"/>
  <c r="L5" i="1"/>
  <c r="K5" i="1"/>
  <c r="J5" i="1"/>
  <c r="N5" i="1" s="1"/>
  <c r="I5" i="1"/>
  <c r="H5" i="1"/>
  <c r="D5" i="1"/>
  <c r="A5" i="1"/>
  <c r="G5" i="1" s="1"/>
  <c r="M4" i="1"/>
  <c r="L4" i="1"/>
  <c r="K4" i="1"/>
  <c r="J4" i="1"/>
  <c r="N4" i="1" s="1"/>
  <c r="I4" i="1"/>
  <c r="H4" i="1"/>
  <c r="G4" i="1"/>
  <c r="F4" i="1"/>
  <c r="D4" i="1"/>
  <c r="C4" i="1"/>
  <c r="B4" i="1"/>
  <c r="A4" i="1"/>
  <c r="E4" i="1" s="1"/>
  <c r="M3" i="1"/>
  <c r="L3" i="1"/>
  <c r="K3" i="1"/>
  <c r="J3" i="1"/>
  <c r="N3" i="1" s="1"/>
  <c r="I3" i="1"/>
  <c r="H3" i="1"/>
  <c r="D3" i="1"/>
  <c r="A3" i="1"/>
  <c r="G3" i="1" s="1"/>
  <c r="H17" i="1" l="1"/>
  <c r="D17" i="1"/>
  <c r="F18" i="1"/>
  <c r="B18" i="1"/>
  <c r="F21" i="1"/>
  <c r="B21" i="1"/>
  <c r="H21" i="1"/>
  <c r="D21" i="1"/>
  <c r="E3" i="1"/>
  <c r="E5" i="1"/>
  <c r="E7" i="1"/>
  <c r="E9" i="1"/>
  <c r="E11" i="1"/>
  <c r="E13" i="1"/>
  <c r="E15" i="1"/>
  <c r="B17" i="1"/>
  <c r="G17" i="1"/>
  <c r="C18" i="1"/>
  <c r="H18" i="1"/>
  <c r="C21" i="1"/>
  <c r="N21" i="1"/>
  <c r="H22" i="1"/>
  <c r="D22" i="1"/>
  <c r="F22" i="1"/>
  <c r="B22" i="1"/>
  <c r="N25" i="1"/>
  <c r="H26" i="1"/>
  <c r="D26" i="1"/>
  <c r="F26" i="1"/>
  <c r="B26" i="1"/>
  <c r="N29" i="1"/>
  <c r="H30" i="1"/>
  <c r="D30" i="1"/>
  <c r="F30" i="1"/>
  <c r="B30" i="1"/>
  <c r="N33" i="1"/>
  <c r="H34" i="1"/>
  <c r="D34" i="1"/>
  <c r="F34" i="1"/>
  <c r="B34" i="1"/>
  <c r="N37" i="1"/>
  <c r="H38" i="1"/>
  <c r="D38" i="1"/>
  <c r="F38" i="1"/>
  <c r="B38" i="1"/>
  <c r="N41" i="1"/>
  <c r="H42" i="1"/>
  <c r="D42" i="1"/>
  <c r="F42" i="1"/>
  <c r="B42" i="1"/>
  <c r="F17" i="1"/>
  <c r="G18" i="1"/>
  <c r="F25" i="1"/>
  <c r="B25" i="1"/>
  <c r="H25" i="1"/>
  <c r="D25" i="1"/>
  <c r="F29" i="1"/>
  <c r="B29" i="1"/>
  <c r="H29" i="1"/>
  <c r="D29" i="1"/>
  <c r="F33" i="1"/>
  <c r="B33" i="1"/>
  <c r="H33" i="1"/>
  <c r="D33" i="1"/>
  <c r="F37" i="1"/>
  <c r="B37" i="1"/>
  <c r="H37" i="1"/>
  <c r="D37" i="1"/>
  <c r="F41" i="1"/>
  <c r="B41" i="1"/>
  <c r="H41" i="1"/>
  <c r="D41" i="1"/>
  <c r="B3" i="1"/>
  <c r="F3" i="1"/>
  <c r="B5" i="1"/>
  <c r="F5" i="1"/>
  <c r="B7" i="1"/>
  <c r="F7" i="1"/>
  <c r="B9" i="1"/>
  <c r="F9" i="1"/>
  <c r="B11" i="1"/>
  <c r="F11" i="1"/>
  <c r="B13" i="1"/>
  <c r="F13" i="1"/>
  <c r="B15" i="1"/>
  <c r="F15" i="1"/>
  <c r="C17" i="1"/>
  <c r="D18" i="1"/>
  <c r="E21" i="1"/>
  <c r="C22" i="1"/>
  <c r="N22" i="1"/>
  <c r="F23" i="1"/>
  <c r="B23" i="1"/>
  <c r="H23" i="1"/>
  <c r="D23" i="1"/>
  <c r="E25" i="1"/>
  <c r="C26" i="1"/>
  <c r="N26" i="1"/>
  <c r="F27" i="1"/>
  <c r="B27" i="1"/>
  <c r="H27" i="1"/>
  <c r="D27" i="1"/>
  <c r="E29" i="1"/>
  <c r="C30" i="1"/>
  <c r="N30" i="1"/>
  <c r="F31" i="1"/>
  <c r="B31" i="1"/>
  <c r="H31" i="1"/>
  <c r="D31" i="1"/>
  <c r="E33" i="1"/>
  <c r="C34" i="1"/>
  <c r="N34" i="1"/>
  <c r="F35" i="1"/>
  <c r="B35" i="1"/>
  <c r="H35" i="1"/>
  <c r="D35" i="1"/>
  <c r="E37" i="1"/>
  <c r="C38" i="1"/>
  <c r="N38" i="1"/>
  <c r="F39" i="1"/>
  <c r="B39" i="1"/>
  <c r="H39" i="1"/>
  <c r="D39" i="1"/>
  <c r="E41" i="1"/>
  <c r="C42" i="1"/>
  <c r="N42" i="1"/>
  <c r="F43" i="1"/>
  <c r="B43" i="1"/>
  <c r="H43" i="1"/>
  <c r="D43" i="1"/>
  <c r="C3" i="1"/>
  <c r="C5" i="1"/>
  <c r="C7" i="1"/>
  <c r="C9" i="1"/>
  <c r="C11" i="1"/>
  <c r="C13" i="1"/>
  <c r="C15" i="1"/>
  <c r="E17" i="1"/>
  <c r="E18" i="1"/>
  <c r="N18" i="1"/>
  <c r="H19" i="1"/>
  <c r="D19" i="1"/>
  <c r="F19" i="1"/>
  <c r="H20" i="1"/>
  <c r="D20" i="1"/>
  <c r="F20" i="1"/>
  <c r="B20" i="1"/>
  <c r="G21" i="1"/>
  <c r="E22" i="1"/>
  <c r="C23" i="1"/>
  <c r="N23" i="1"/>
  <c r="H24" i="1"/>
  <c r="D24" i="1"/>
  <c r="F24" i="1"/>
  <c r="B24" i="1"/>
  <c r="G25" i="1"/>
  <c r="E26" i="1"/>
  <c r="C27" i="1"/>
  <c r="N27" i="1"/>
  <c r="H28" i="1"/>
  <c r="D28" i="1"/>
  <c r="F28" i="1"/>
  <c r="B28" i="1"/>
  <c r="G29" i="1"/>
  <c r="E30" i="1"/>
  <c r="C31" i="1"/>
  <c r="N31" i="1"/>
  <c r="H32" i="1"/>
  <c r="D32" i="1"/>
  <c r="F32" i="1"/>
  <c r="B32" i="1"/>
  <c r="G33" i="1"/>
  <c r="E34" i="1"/>
  <c r="C35" i="1"/>
  <c r="N35" i="1"/>
  <c r="H36" i="1"/>
  <c r="D36" i="1"/>
  <c r="F36" i="1"/>
  <c r="B36" i="1"/>
  <c r="G37" i="1"/>
  <c r="E38" i="1"/>
  <c r="C39" i="1"/>
  <c r="N39" i="1"/>
  <c r="H40" i="1"/>
  <c r="D40" i="1"/>
  <c r="F40" i="1"/>
  <c r="B40" i="1"/>
  <c r="G41" i="1"/>
  <c r="E42" i="1"/>
  <c r="C43" i="1"/>
  <c r="N43" i="1"/>
  <c r="H44" i="1"/>
  <c r="D44" i="1"/>
  <c r="F44" i="1"/>
  <c r="B44" i="1"/>
  <c r="E44" i="1"/>
  <c r="N44" i="1"/>
  <c r="E45" i="1"/>
  <c r="G45" i="1"/>
  <c r="B45" i="1"/>
  <c r="D45" i="1"/>
  <c r="H45" i="1"/>
  <c r="C45" i="1"/>
  <c r="G48" i="1"/>
  <c r="C48" i="1"/>
  <c r="F48" i="1"/>
  <c r="D52" i="1"/>
  <c r="G56" i="1"/>
  <c r="C56" i="1"/>
  <c r="F56" i="1"/>
  <c r="D60" i="1"/>
  <c r="D64" i="1"/>
  <c r="N64" i="1"/>
  <c r="N72" i="1"/>
  <c r="G74" i="1"/>
  <c r="C74" i="1"/>
  <c r="E74" i="1"/>
  <c r="D74" i="1"/>
  <c r="B48" i="1"/>
  <c r="H48" i="1"/>
  <c r="G50" i="1"/>
  <c r="C50" i="1"/>
  <c r="F50" i="1"/>
  <c r="B56" i="1"/>
  <c r="H56" i="1"/>
  <c r="G58" i="1"/>
  <c r="C58" i="1"/>
  <c r="F58" i="1"/>
  <c r="G66" i="1"/>
  <c r="C66" i="1"/>
  <c r="D66" i="1"/>
  <c r="H66" i="1"/>
  <c r="G68" i="1"/>
  <c r="C68" i="1"/>
  <c r="H68" i="1"/>
  <c r="B68" i="1"/>
  <c r="B74" i="1"/>
  <c r="N74" i="1"/>
  <c r="G52" i="1"/>
  <c r="C52" i="1"/>
  <c r="F52" i="1"/>
  <c r="G60" i="1"/>
  <c r="C60" i="1"/>
  <c r="F60" i="1"/>
  <c r="G64" i="1"/>
  <c r="C64" i="1"/>
  <c r="E64" i="1"/>
  <c r="H64" i="1"/>
  <c r="F74" i="1"/>
  <c r="G76" i="1"/>
  <c r="C76" i="1"/>
  <c r="D76" i="1"/>
  <c r="H76" i="1"/>
  <c r="B76" i="1"/>
  <c r="N79" i="1"/>
  <c r="G46" i="1"/>
  <c r="C46" i="1"/>
  <c r="F46" i="1"/>
  <c r="E48" i="1"/>
  <c r="B52" i="1"/>
  <c r="H52" i="1"/>
  <c r="G54" i="1"/>
  <c r="C54" i="1"/>
  <c r="F54" i="1"/>
  <c r="E56" i="1"/>
  <c r="B60" i="1"/>
  <c r="H60" i="1"/>
  <c r="G62" i="1"/>
  <c r="C62" i="1"/>
  <c r="F62" i="1"/>
  <c r="B64" i="1"/>
  <c r="H74" i="1"/>
  <c r="E76" i="1"/>
  <c r="N81" i="1"/>
  <c r="G82" i="1"/>
  <c r="C82" i="1"/>
  <c r="H82" i="1"/>
  <c r="B82" i="1"/>
  <c r="E82" i="1"/>
  <c r="D82" i="1"/>
  <c r="F63" i="1"/>
  <c r="G70" i="1"/>
  <c r="C70" i="1"/>
  <c r="F70" i="1"/>
  <c r="G78" i="1"/>
  <c r="C78" i="1"/>
  <c r="F78" i="1"/>
  <c r="B84" i="1"/>
  <c r="H84" i="1"/>
  <c r="G86" i="1"/>
  <c r="C86" i="1"/>
  <c r="F86" i="1"/>
  <c r="D90" i="1"/>
  <c r="B92" i="1"/>
  <c r="H92" i="1"/>
  <c r="G94" i="1"/>
  <c r="C94" i="1"/>
  <c r="F94" i="1"/>
  <c r="D98" i="1"/>
  <c r="B100" i="1"/>
  <c r="H100" i="1"/>
  <c r="G102" i="1"/>
  <c r="C102" i="1"/>
  <c r="F102" i="1"/>
  <c r="D106" i="1"/>
  <c r="B108" i="1"/>
  <c r="H108" i="1"/>
  <c r="G110" i="1"/>
  <c r="C110" i="1"/>
  <c r="F110" i="1"/>
  <c r="I203" i="1"/>
  <c r="M203" i="1"/>
  <c r="G72" i="1"/>
  <c r="C72" i="1"/>
  <c r="F72" i="1"/>
  <c r="G80" i="1"/>
  <c r="C80" i="1"/>
  <c r="F80" i="1"/>
  <c r="G88" i="1"/>
  <c r="C88" i="1"/>
  <c r="F88" i="1"/>
  <c r="G96" i="1"/>
  <c r="C96" i="1"/>
  <c r="F96" i="1"/>
  <c r="G104" i="1"/>
  <c r="C104" i="1"/>
  <c r="F104" i="1"/>
  <c r="G112" i="1"/>
  <c r="C112" i="1"/>
  <c r="F112" i="1"/>
  <c r="J203" i="1"/>
  <c r="N203" i="1"/>
  <c r="G90" i="1"/>
  <c r="C90" i="1"/>
  <c r="F90" i="1"/>
  <c r="G98" i="1"/>
  <c r="C98" i="1"/>
  <c r="F98" i="1"/>
  <c r="G106" i="1"/>
  <c r="C106" i="1"/>
  <c r="F106" i="1"/>
  <c r="G84" i="1"/>
  <c r="C84" i="1"/>
  <c r="F84" i="1"/>
  <c r="B90" i="1"/>
  <c r="H90" i="1"/>
  <c r="G92" i="1"/>
  <c r="C92" i="1"/>
  <c r="F92" i="1"/>
  <c r="B98" i="1"/>
  <c r="H98" i="1"/>
  <c r="G100" i="1"/>
  <c r="C100" i="1"/>
  <c r="F100" i="1"/>
  <c r="B106" i="1"/>
  <c r="H106" i="1"/>
  <c r="G108" i="1"/>
  <c r="C108" i="1"/>
  <c r="F108" i="1"/>
  <c r="K203" i="1"/>
  <c r="F199" i="1"/>
  <c r="B199" i="1"/>
  <c r="H199" i="1"/>
  <c r="D199" i="1"/>
  <c r="G199" i="1"/>
  <c r="C199" i="1"/>
  <c r="E199" i="1"/>
  <c r="E200" i="1"/>
  <c r="C201" i="1"/>
  <c r="G201" i="1"/>
  <c r="E202" i="1"/>
  <c r="B200" i="1"/>
  <c r="F200" i="1"/>
  <c r="D201" i="1"/>
  <c r="H201" i="1"/>
  <c r="B202" i="1"/>
  <c r="F202" i="1"/>
  <c r="E201" i="1"/>
  <c r="C202" i="1"/>
  <c r="G202" i="1"/>
  <c r="D200" i="1"/>
  <c r="B201" i="1"/>
  <c r="D202" i="1"/>
</calcChain>
</file>

<file path=xl/sharedStrings.xml><?xml version="1.0" encoding="utf-8"?>
<sst xmlns="http://schemas.openxmlformats.org/spreadsheetml/2006/main" count="600" uniqueCount="334">
  <si>
    <t>PAGAMENTO BOLSA - 2º trimestre 2025</t>
  </si>
  <si>
    <t>ORGANIZAÇÃO/ASSOCIAÇÃO</t>
  </si>
  <si>
    <t>PRESTAÇÃO DE CONTAS</t>
  </si>
  <si>
    <t>LISTA DE MEMBROS</t>
  </si>
  <si>
    <t>SIGLA</t>
  </si>
  <si>
    <t>BANCO</t>
  </si>
  <si>
    <t>C/C</t>
  </si>
  <si>
    <t>AG</t>
  </si>
  <si>
    <t>OP</t>
  </si>
  <si>
    <t>VALOR DE REPASSE (R$</t>
  </si>
  <si>
    <t>Reciclados METAL (Kg)</t>
  </si>
  <si>
    <t>Reciclados PAPEL (Kg)</t>
  </si>
  <si>
    <t>Reciclados PLÁSTICO (Kg)</t>
  </si>
  <si>
    <t>Reciclados VIDRO (Kg)</t>
  </si>
  <si>
    <t>TOTAL RECICLADOS (Kg)</t>
  </si>
  <si>
    <t>3 R's SOLUÇÕES SUSTENTÁVEIS - Associação de Catadores de Materiais Recicláveis de Montes Claros - 42.533.785/0001-08</t>
  </si>
  <si>
    <t>APROVADO</t>
  </si>
  <si>
    <t>SIM</t>
  </si>
  <si>
    <t>3 R's SOLUÇÕES SUSTENTÁVEIS</t>
  </si>
  <si>
    <t>SICOOB</t>
  </si>
  <si>
    <t>64.290.108-2</t>
  </si>
  <si>
    <t>0001</t>
  </si>
  <si>
    <t>ABRCS - Associação Brasileira de Reciclagem e Coleta Seletiva - 17.029.139/0001-60</t>
  </si>
  <si>
    <t>ABRCS</t>
  </si>
  <si>
    <t>115.637-3</t>
  </si>
  <si>
    <t>ACAMAR - Assoc. dos Catadores de Materiais Recicláveis de Lavras - 07.278.554/0001-02</t>
  </si>
  <si>
    <t>ACAMAR</t>
  </si>
  <si>
    <t>22453003-8</t>
  </si>
  <si>
    <t>ACAMARE - Associação dos Trabalhadores da Usina de Triagem e Reciclagem de Viçosa -MG - 09.638.608/0001-10</t>
  </si>
  <si>
    <t>ACAMARE</t>
  </si>
  <si>
    <t>BRASIL</t>
  </si>
  <si>
    <t>102440 - X</t>
  </si>
  <si>
    <t>0428-6</t>
  </si>
  <si>
    <t>ACAMARES - Associação de Catadores de Materiais Recicláveis de Sarzedo - 21.072.622/0001-03</t>
  </si>
  <si>
    <t>sim</t>
  </si>
  <si>
    <t>ACAMARES</t>
  </si>
  <si>
    <t>CAIXA</t>
  </si>
  <si>
    <t>00000608-0</t>
  </si>
  <si>
    <t>4344 </t>
  </si>
  <si>
    <t>003</t>
  </si>
  <si>
    <t>AÇÃO RECICLAR - Cooperativa de Trabalhadores de Materiais Recicláveis de Poços de Caldas - 08.669.443/0001-81</t>
  </si>
  <si>
    <t>AÇÃO RECICLAR</t>
  </si>
  <si>
    <t>81188-2</t>
  </si>
  <si>
    <t>3171-2</t>
  </si>
  <si>
    <t>ACAP - Assoc. de Catadores Amigos de Pains - 08.626.229/0001-48</t>
  </si>
  <si>
    <t>ACAP</t>
  </si>
  <si>
    <t>210.996-4</t>
  </si>
  <si>
    <t>ACARI - Associação de Catadores Autônomos de Reciclagem Itajubense - 14.081.655/0001-46</t>
  </si>
  <si>
    <t>ACARI</t>
  </si>
  <si>
    <t>SICRED</t>
  </si>
  <si>
    <t>42602-6</t>
  </si>
  <si>
    <t>0230</t>
  </si>
  <si>
    <t>ACAT - Assoc. dos Catadores de Materiais recicláveis de Viçosa - 08.149.252/0001-99</t>
  </si>
  <si>
    <t>ACAT</t>
  </si>
  <si>
    <t>4570-2</t>
  </si>
  <si>
    <t>0164 </t>
  </si>
  <si>
    <t>ACLAMA - Assoc. De Cachoeira de Minas - 09.034.002/0001-76</t>
  </si>
  <si>
    <t>ACLAMA</t>
  </si>
  <si>
    <t>13.939-4</t>
  </si>
  <si>
    <t>1687-X</t>
  </si>
  <si>
    <t>ACMARBAND – Associação de Catadores de Materiais Recicláveis de Bandeira - 19.369.381/0001-09</t>
  </si>
  <si>
    <t>ACMARBAND</t>
  </si>
  <si>
    <t>ACMR - Assoc. dos Catadores de Materiais Recicláveis de Sete Lagoas - 06.697.728/0001-09</t>
  </si>
  <si>
    <t>ACMR</t>
  </si>
  <si>
    <t>52.117-5</t>
  </si>
  <si>
    <t>ACMR - Associação de Catadores de Materiais Recicláveis do Município de José Gonçalves de Minas - 38.289.956/0001-28</t>
  </si>
  <si>
    <t>ACMR - JOSÉ GONÇALVES DE MINAS</t>
  </si>
  <si>
    <t>2.231-4</t>
  </si>
  <si>
    <t>8207-4</t>
  </si>
  <si>
    <t>ACOPPPMAR - Assoc. de Coletores de Plático, Pet, PVC e Outros Materiais Recicláveis - 12.732.999/0001-42</t>
  </si>
  <si>
    <t>ACOPPPMAR</t>
  </si>
  <si>
    <t>13.252-7</t>
  </si>
  <si>
    <t>4165-3</t>
  </si>
  <si>
    <t>ACRU - Assoc. de Catadores e Recicladores de Uberlândia - 13.751.203/0001-61</t>
  </si>
  <si>
    <t>ACRU</t>
  </si>
  <si>
    <t>2.303.866-7</t>
  </si>
  <si>
    <t>4264-1</t>
  </si>
  <si>
    <t>AGUAPE - Cooperativa Mista de Trabalho e Produção de Coleta Seletiva, Reaproveitamento e Reciclagem de Lixo Ltda - 08.727.960/0001-60</t>
  </si>
  <si>
    <t>AGUAPÉ</t>
  </si>
  <si>
    <t>18.564-7</t>
  </si>
  <si>
    <t>3049-0</t>
  </si>
  <si>
    <t>APACO - Associação Preservando o Meio Ambiente de Conceição dos Ouros - 33.746.189/0001-15</t>
  </si>
  <si>
    <t>APACO</t>
  </si>
  <si>
    <t>72.178-6</t>
  </si>
  <si>
    <t>ARBE - Assoc. de Recicladores Boa Esperança - 14.784.866/0001-45</t>
  </si>
  <si>
    <t>ARBE</t>
  </si>
  <si>
    <t>20784-5</t>
  </si>
  <si>
    <t>5791-6</t>
  </si>
  <si>
    <t>ARC - Associação dos Agentes Recicladores de Crucilândia e Região - 11.681.965/0001-03</t>
  </si>
  <si>
    <t>ARC</t>
  </si>
  <si>
    <t>17.616-8</t>
  </si>
  <si>
    <t>3132-1</t>
  </si>
  <si>
    <t>ARCA -Assoc. de Recicladores e Catadores Autônomos - 08.663.397/0001-03</t>
  </si>
  <si>
    <t>ARCA</t>
  </si>
  <si>
    <t>67.725-6</t>
  </si>
  <si>
    <t>ARCBS – Associação Recicle Consciente em Bom Sucesso - 29.315.217/0001-72</t>
  </si>
  <si>
    <t>ARCBS</t>
  </si>
  <si>
    <t>3000-7</t>
  </si>
  <si>
    <t>ARMARRESOL - Associação dos Recicladores de Materiais Reutilizáveis e Recicláveis de Sete Lagoas - 20.068.986/0001-49</t>
  </si>
  <si>
    <t>ARMARRESOL</t>
  </si>
  <si>
    <t>21134-6</t>
  </si>
  <si>
    <t>3175-5</t>
  </si>
  <si>
    <t>ASCABEV - Associação dos Catadores de Materiais Recicláveis de Belo Vale - 11.914.044/0001-43</t>
  </si>
  <si>
    <t>ASCABEV</t>
  </si>
  <si>
    <t>24728-6</t>
  </si>
  <si>
    <t>ASCABOC - ASSOCIAÇÃO DE CATADORES DE MATERIAIS RECICLÁVEIS DE BOCAIÚVA - 06.864.281/0001-07</t>
  </si>
  <si>
    <t>ASCABOC</t>
  </si>
  <si>
    <t>39831-4</t>
  </si>
  <si>
    <t>0393-X</t>
  </si>
  <si>
    <t>ASCAFRU - Associação de Catadores de Materiais Recicláveis do Município de Frutal - 28.910.934/0001-80</t>
  </si>
  <si>
    <t>ASCAFRU</t>
  </si>
  <si>
    <t>000003815-6</t>
  </si>
  <si>
    <t>ASCAJ - Assoc. dos Catadores de Materiais Recicláveis Unidos por Janauba - 10.538.357/0001-81</t>
  </si>
  <si>
    <t>ASCAJ</t>
  </si>
  <si>
    <t>39.295-2</t>
  </si>
  <si>
    <t>0935-0</t>
  </si>
  <si>
    <t>ASCALP - Assoc. de Catadores de Papel, Papelão e Materiais Reaproveitáveis de Lagoa da Prata - 05.318.859/0001-67</t>
  </si>
  <si>
    <t>ASCALP</t>
  </si>
  <si>
    <t>90121-0</t>
  </si>
  <si>
    <t>3136-1</t>
  </si>
  <si>
    <t>ASCAM – Associação dos Catadores de Materiais Recicláveis de Matipó - 29.302.789/0001-17</t>
  </si>
  <si>
    <t xml:space="preserve">ASCAM </t>
  </si>
  <si>
    <t>69.294-8</t>
  </si>
  <si>
    <t>ASCAMARC - Assoc. dos Catadores de Materiais Recicláveis de Caxambú - 17.209.317/0001-35</t>
  </si>
  <si>
    <t>ASCAMARC</t>
  </si>
  <si>
    <t>21.685-2</t>
  </si>
  <si>
    <t>1763-9</t>
  </si>
  <si>
    <t>ASCAMARE ESMERALDAS - Associação dos Catadores de Materiais Recicláveis de Esmeraldas - 29.460.106/0001-50</t>
  </si>
  <si>
    <t>ASCAMARE ESMERALDAS</t>
  </si>
  <si>
    <t>17.780-6</t>
  </si>
  <si>
    <t>ASCAMARE L. SANTA - Assoc. dos Catadores de Materiais Recicláveis de Lagoa Santa - 05.742.826/0001-40</t>
  </si>
  <si>
    <t>ASCAMARE LAGOA SANTA</t>
  </si>
  <si>
    <t>543-5</t>
  </si>
  <si>
    <t>1460-5</t>
  </si>
  <si>
    <t>ASCAMARE P. MORAIS – Associação de Catadores de Materiais Recicláveis de Prudente de Morais - 33.332.616/0001-19</t>
  </si>
  <si>
    <t>ASCAMARE PRUDENTE DE MORAIS</t>
  </si>
  <si>
    <t>2255-5</t>
  </si>
  <si>
    <t>ASCAMAREM - Assoc. dos Trabalhadores e Coletadores de Materiais Recicláveis de Muriaé - 12.373.657/0001-83</t>
  </si>
  <si>
    <t>ASCAMAREM</t>
  </si>
  <si>
    <t>00002915-5</t>
  </si>
  <si>
    <t>0133</t>
  </si>
  <si>
    <t>ASCAMINAS - Associação de Catadores de Materiais Recicláveis do Município de Alvorada de Minas - 29.865.803/0001-90</t>
  </si>
  <si>
    <t>ASCAMINAS</t>
  </si>
  <si>
    <t>36.425-8</t>
  </si>
  <si>
    <t>ASCAMP - Assoc. dos Catadores de Materiais Recicláveis de Pará de Minas - 05.365.033/0001-59</t>
  </si>
  <si>
    <t>ASCAMP</t>
  </si>
  <si>
    <t>1818001-9</t>
  </si>
  <si>
    <t>4034-1</t>
  </si>
  <si>
    <t>ASCANAVI - Assoc. dos Catadores de Materiais Recicláveis, Natureza Viva Governador Valadares - 04.893.644/0001-07</t>
  </si>
  <si>
    <t>ASCANAVI</t>
  </si>
  <si>
    <t>91.454.001-7</t>
  </si>
  <si>
    <t>4071-1</t>
  </si>
  <si>
    <t>ASCAP - Assoc. dos Catadores de Papel e Material Reciclável de Nova Lima - 05.267.111/0001-82</t>
  </si>
  <si>
    <t xml:space="preserve">ASCAP </t>
  </si>
  <si>
    <t>1452-8</t>
  </si>
  <si>
    <t>0134-1</t>
  </si>
  <si>
    <t>ASCAP CARMO DO PARANAÍBA - Assoc. dos Catadores de Materiais Recicláveis de Carmo do Paranaiba - 14.504.627/0001-94</t>
  </si>
  <si>
    <t>ASCAP CARMO DO PARANAÍBA</t>
  </si>
  <si>
    <t>5.546-8</t>
  </si>
  <si>
    <t>3107-0</t>
  </si>
  <si>
    <t>ASCAPEL PEDRO LEOPOLDO - Assoc. dos Catadores de Pedro Leopoldo - 08.621.519/0001-07</t>
  </si>
  <si>
    <t>ASCAPEL PEDRO LEOPOLDO</t>
  </si>
  <si>
    <t>2584-2</t>
  </si>
  <si>
    <t>0144</t>
  </si>
  <si>
    <t>ASCARIPI - Assoc. dos Catadores de Rio Piracicaba - 06.634.995/0001-29</t>
  </si>
  <si>
    <t>ASCARIPI</t>
  </si>
  <si>
    <t>12004-9</t>
  </si>
  <si>
    <t>2546-1</t>
  </si>
  <si>
    <t>ASCARMARITA – Associação dos Catadores de Recicláveis e Materiais Reaproveitáveis de Itabira - 11.722.955/0001-79</t>
  </si>
  <si>
    <t xml:space="preserve">ASCARMARITA </t>
  </si>
  <si>
    <t>BRADESCO</t>
  </si>
  <si>
    <t>1685-3</t>
  </si>
  <si>
    <t>1005552-0</t>
  </si>
  <si>
    <t>ASCAS - Assoc. dos Catadores de Materiais Recicláveis de São João Del Rei - 06.329.323/0001-00</t>
  </si>
  <si>
    <t xml:space="preserve">ASCAS </t>
  </si>
  <si>
    <t>SANTANDER</t>
  </si>
  <si>
    <t>13000115-6</t>
  </si>
  <si>
    <t>ASCATI - Assoc. dos Catadores de Materiais Recicláveis de Timóteo - 05.916.197/0001-27</t>
  </si>
  <si>
    <t>ASCATI</t>
  </si>
  <si>
    <t>2659-0</t>
  </si>
  <si>
    <t>2296-9</t>
  </si>
  <si>
    <t>ASCITO - Assoc. dos Catadores de Materiais Recicláveis de Itabirito - 05.684.273/0001-16</t>
  </si>
  <si>
    <t>ASCITO</t>
  </si>
  <si>
    <t>2604-0</t>
  </si>
  <si>
    <t>0120-1</t>
  </si>
  <si>
    <t>ASCOB - Assoc. dos Catadores de Materiais Recicláveis e Reaproveitáveis de Ouro Branco - 10.771.546/0001-08</t>
  </si>
  <si>
    <t>ASCOB</t>
  </si>
  <si>
    <t>2994-9</t>
  </si>
  <si>
    <t>1065-0</t>
  </si>
  <si>
    <t>ASCOL - Assoc. dos Catadores de Materiais Recicláveis de Oliveira - 09.425.479/0001-82</t>
  </si>
  <si>
    <t>ASCOL</t>
  </si>
  <si>
    <t>1733-6</t>
  </si>
  <si>
    <t>0135-0</t>
  </si>
  <si>
    <t>ASCREPI - Assoc. de Catadores de Recicláveis de Pimenta - 19.011.333/0001-44</t>
  </si>
  <si>
    <t>ASCREPI</t>
  </si>
  <si>
    <t>2894-0</t>
  </si>
  <si>
    <t>ASMAC - Assoc. dos Catadores Autônomos de Mat.Recicláveis de Contagem - 05.316.015/0001-87</t>
  </si>
  <si>
    <t>ASMAC</t>
  </si>
  <si>
    <t>00006695-9</t>
  </si>
  <si>
    <t>0893-1</t>
  </si>
  <si>
    <t>ASMARE - Assoc. dos Catadores de Papel, Papelão e Material Reaproveitavél - 38.743.035/0001-93</t>
  </si>
  <si>
    <t>ASMARE</t>
  </si>
  <si>
    <t>106799-0</t>
  </si>
  <si>
    <t>4383-4</t>
  </si>
  <si>
    <t>ASSECRUZ - Associação ecológica de Cruzília - 07.303.440/0001-67</t>
  </si>
  <si>
    <t>ASSECRUZ</t>
  </si>
  <si>
    <t>16.396-1</t>
  </si>
  <si>
    <t>2021-4</t>
  </si>
  <si>
    <t>ASSOCIRECICLE - Assoc. dos Recicladores de Belo Horizonte - 07.564.394/0001-50</t>
  </si>
  <si>
    <t xml:space="preserve">ASSOCIRECICLE </t>
  </si>
  <si>
    <t>108806-8</t>
  </si>
  <si>
    <t>3857-1</t>
  </si>
  <si>
    <t>ASSOSAN - Associação de Catadores e Separadores de Materiais Recicláveis de Santa Rita de Caldas - 08.990.351/0001-07</t>
  </si>
  <si>
    <t>ASSOSAN</t>
  </si>
  <si>
    <t>81002-3</t>
  </si>
  <si>
    <t>0217</t>
  </si>
  <si>
    <t>ASSOTAIAMAN - Assoc. dos Catadores de Materiais Recicláveis do Bairro Taiaman - 15.350.557/0001-20</t>
  </si>
  <si>
    <t>ASSOTAIAMAN</t>
  </si>
  <si>
    <t>53768-3</t>
  </si>
  <si>
    <t>ASTRAPI - Assoc. dos Trabalhadores com Materiais Recicláveis de Ibirité - 04.497.879/0001-80</t>
  </si>
  <si>
    <t>ASTRAPI</t>
  </si>
  <si>
    <t>3999-4</t>
  </si>
  <si>
    <t>1486-9</t>
  </si>
  <si>
    <t>ASTRIFLORES - Associação dos Catadores e Triadores de Materiais Recicláveis de Florestal - 09.636.570/0001-47</t>
  </si>
  <si>
    <t>ASTRIFLORES</t>
  </si>
  <si>
    <t>10388-8</t>
  </si>
  <si>
    <t>ATLIMARJOM - Assoc. dos Trab.de Limpeza e Mat.Recicláveis de João Monlevade - 04.709.727/0001-01</t>
  </si>
  <si>
    <t>ATLIMARJOM</t>
  </si>
  <si>
    <t>36424-X</t>
  </si>
  <si>
    <t>2220-9</t>
  </si>
  <si>
    <t>ATREMAR - Assoc. Trêspontana dos Catadores de Materais Recicláveis - 09.411.353/0001-59</t>
  </si>
  <si>
    <t>ATREMAR</t>
  </si>
  <si>
    <t>26098-3</t>
  </si>
  <si>
    <t>0421-9</t>
  </si>
  <si>
    <t>AVICAT - Associação Vicenciana de Catadores - 31.758.604/1000-25</t>
  </si>
  <si>
    <t>AVICAT</t>
  </si>
  <si>
    <t>112.406-4</t>
  </si>
  <si>
    <t>CAMAR - Assoc. de Catadores de Material Reciclável de Mariana - 12.264.337/0001-95</t>
  </si>
  <si>
    <t>CAMAR</t>
  </si>
  <si>
    <t>1635-5</t>
  </si>
  <si>
    <t>1701-9</t>
  </si>
  <si>
    <t>CO.R.U. - Coop. dos Recicladores de Uberlândia - 06.051.218/0001-51</t>
  </si>
  <si>
    <t>CO.R.U</t>
  </si>
  <si>
    <t>910-9</t>
  </si>
  <si>
    <t>COOMARP Pampulha - Coop. dos Trabalhadores com Mat.Recicláveis da Pampulha Ltda. - 10.880.302/0001-55</t>
  </si>
  <si>
    <t>COOMARP</t>
  </si>
  <si>
    <t>SICREDI</t>
  </si>
  <si>
    <t>86546-2</t>
  </si>
  <si>
    <t>0434</t>
  </si>
  <si>
    <t>COOPEMAR - Coop. de Catadores de Materiais Recicláveis da Região Oeste de Belo Horizonte - 07.121.298/0001-37</t>
  </si>
  <si>
    <t xml:space="preserve">COOPEMAR </t>
  </si>
  <si>
    <t>000577516756-9</t>
  </si>
  <si>
    <t>0082</t>
  </si>
  <si>
    <t>1292 C/C</t>
  </si>
  <si>
    <t>COOPERARE - Coop. dos Produtores de Materiais Recicláveis de Araxá - 06.327.689/0001-40</t>
  </si>
  <si>
    <t xml:space="preserve">COOPERARE </t>
  </si>
  <si>
    <t>2142-3</t>
  </si>
  <si>
    <t>COOPERCATA - Coop. Rede Solidaria de Contagem - 20.750.889/0001-31</t>
  </si>
  <si>
    <t>COOPERCATA</t>
  </si>
  <si>
    <t>577569356-2</t>
  </si>
  <si>
    <t>0893</t>
  </si>
  <si>
    <t>COOPERCICLA (PARACATU) - Coop. dos Catadores e Recicladores do Noroeste de Minas LTDA - 09.913.001/0001-00</t>
  </si>
  <si>
    <t xml:space="preserve">COOPERCICLA </t>
  </si>
  <si>
    <t>16849-1</t>
  </si>
  <si>
    <t>COOPERSOLI - Coop. Solidária dos Recicladores e Grupos Prod.do Barreiro e Região - 06.226.584/0001-02</t>
  </si>
  <si>
    <t>COOPERSOLI</t>
  </si>
  <si>
    <t>804221-5</t>
  </si>
  <si>
    <t>0085-0</t>
  </si>
  <si>
    <t>COOPERSUL - Cooperativa de Trabalho Regional Sul de Reciclagem e Preservação de Poços de Caldas Ltda - 16.422.589/0001-56</t>
  </si>
  <si>
    <t>COOPERSUL</t>
  </si>
  <si>
    <t>84.074-2</t>
  </si>
  <si>
    <t>COOPERT - Coop. de Reciclagem e Trabalho - 03.154.785/0001-45</t>
  </si>
  <si>
    <t xml:space="preserve">COOPERT </t>
  </si>
  <si>
    <t>55671-8</t>
  </si>
  <si>
    <t>0425-1</t>
  </si>
  <si>
    <t>COOPERU - Coop. Recolhedores Autônomos de Resíduos Solídos e Mat. Recicl. Uberaba - 05.843.802/0001-87</t>
  </si>
  <si>
    <t>COOPERU</t>
  </si>
  <si>
    <t>5738-0</t>
  </si>
  <si>
    <t>COOPESOL Leste - Coop. Solidária dos Trab. e Grupos Produtivos da Região Leste - 08.067.920/0001-39</t>
  </si>
  <si>
    <t xml:space="preserve">COOPESOL Leste </t>
  </si>
  <si>
    <t>64765-9</t>
  </si>
  <si>
    <t>1626-8</t>
  </si>
  <si>
    <t>COOPRARTE - Coop. de Produção Artezanal Ltda - 07.036.587/0001-38</t>
  </si>
  <si>
    <t>COOPRARTE</t>
  </si>
  <si>
    <t>370-6</t>
  </si>
  <si>
    <t>0609</t>
  </si>
  <si>
    <t>COOPTAL – Cooperativa de Reciclagem do Pontal - 24.986.628/0001-76</t>
  </si>
  <si>
    <t>COOPTAL</t>
  </si>
  <si>
    <t>122.996-6</t>
  </si>
  <si>
    <t>COORPNOVA - Cooperativa dos Recicladores de Ponte Nova - 19.234.451/0001-11</t>
  </si>
  <si>
    <t>COORPNOVA</t>
  </si>
  <si>
    <t>8.351-8</t>
  </si>
  <si>
    <t>COPERCICLA - Coop. de Reciclagem de Ituiutaba - 06.190.202/0001-20</t>
  </si>
  <si>
    <t>COPERCICLA</t>
  </si>
  <si>
    <t>94708-3</t>
  </si>
  <si>
    <t>MÃOS AMIGAS - Associação Mãos Amigas dos Catadores de Materiais Recicláveis de Sabará - 19.304.297/0001-07</t>
  </si>
  <si>
    <t>MÃOS AMIGAS</t>
  </si>
  <si>
    <t>38132-2</t>
  </si>
  <si>
    <t>2556-9</t>
  </si>
  <si>
    <t>NATUREZA VIVA - Assoc. dos Catadores e Recicladores - 13.930.030/0001-49</t>
  </si>
  <si>
    <t>NATUREZA VIVA</t>
  </si>
  <si>
    <t>2382-0</t>
  </si>
  <si>
    <t>RECICARMO(RIO CLARO)- Assoc. de Agentes de Meio Ambiente de Carmo do Rio Claro - 07.109.445/0001-53</t>
  </si>
  <si>
    <t>RECICARMO (RIO CLARO)</t>
  </si>
  <si>
    <t>13.555-0</t>
  </si>
  <si>
    <t>1751-5</t>
  </si>
  <si>
    <t>RECICLA (GUAXUPÉ) - Cooperativa de Reciclagem de Guaxupé e Região - 39.987.531/0001-55</t>
  </si>
  <si>
    <t>RECICLA - GUAXUPÉ</t>
  </si>
  <si>
    <t>69161-9</t>
  </si>
  <si>
    <t>0361</t>
  </si>
  <si>
    <t>RECICLAJU - Associação de Catadores de Materiais Recicláveis de Juruaia - 28.443.269/0001-61</t>
  </si>
  <si>
    <t>RECICLAJU</t>
  </si>
  <si>
    <t>862.021-0</t>
  </si>
  <si>
    <t>RECICLANEP - Coop de Trab dos Profissionais em Coleta, Processamento e Comercialização de Mat Recicláveis e Reutilizáveis de Nepomuceno LTDA - 16.675.907/0001-90</t>
  </si>
  <si>
    <t>RECICLANEP</t>
  </si>
  <si>
    <t>577516999-5  </t>
  </si>
  <si>
    <t>3526-2</t>
  </si>
  <si>
    <t>RECICLAR - Assoc. Mineira de Catadores de Materiais Recicláveis - 24.472.825/0001-77</t>
  </si>
  <si>
    <t>RECICLAR</t>
  </si>
  <si>
    <t>24298-7</t>
  </si>
  <si>
    <t>0179</t>
  </si>
  <si>
    <t>RECICLASIM - Associação de Apanhadores de Materiais Recicláveis de Simonésia - 15.291.940/0001-54</t>
  </si>
  <si>
    <t>RECICLASIM</t>
  </si>
  <si>
    <t>28.758-0</t>
  </si>
  <si>
    <t>RECICLAU - Associação dos Catadores de Papel, Papelão e Material Reciclável de Ubá - 04.782.852/0001-39</t>
  </si>
  <si>
    <t>RECICLAU</t>
  </si>
  <si>
    <t>15.818-6</t>
  </si>
  <si>
    <t>UNICAP - União dos Catadores de Piranguçu - 10.560.015/0001-68</t>
  </si>
  <si>
    <t>UNICAP</t>
  </si>
  <si>
    <t>200214-0</t>
  </si>
  <si>
    <t>UNICICLA - Associação dos Catadores de Materiais Recicláveis de Nova união - 23.105.692/0001-38</t>
  </si>
  <si>
    <t>UNICICLA</t>
  </si>
  <si>
    <t>00021013-0</t>
  </si>
  <si>
    <t>1441-9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</si>
</sst>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164" formatCode="#,##0.00;[Red]#,##0.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4"/>
        <bgColor theme="4" tint="0.79998168889431442"/>
      </patternFill>
    </fill>
    <fill>
      <patternFill patternType="solid">
        <fgColor rgb="FFFFFF00"/>
        <bgColor theme="4" tint="0.79995117038483843"/>
      </patternFill>
    </fill>
    <fill>
      <patternFill patternType="solid">
        <fgColor rgb="FF0070C0"/>
        <bgColor theme="4" tint="0.79995117038483843"/>
      </patternFill>
    </fill>
    <fill>
      <patternFill patternType="solid">
        <fgColor rgb="FFFF0000"/>
        <bgColor theme="4" tint="0.79995117038483843"/>
      </patternFill>
    </fill>
    <fill>
      <patternFill patternType="solid">
        <fgColor rgb="FF00B050"/>
        <bgColor theme="4" tint="0.79995117038483843"/>
      </patternFill>
    </fill>
    <fill>
      <patternFill patternType="solid">
        <fgColor theme="0" tint="-0.34998626667073579"/>
        <bgColor theme="4" tint="0.79995117038483843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8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164" fontId="2" fillId="4" borderId="1" xfId="0" applyNumberFormat="1" applyFont="1" applyFill="1" applyBorder="1" applyAlignment="1">
      <alignment horizontal="center" vertical="center" wrapText="1"/>
    </xf>
    <xf numFmtId="164" fontId="2" fillId="5" borderId="1" xfId="0" applyNumberFormat="1" applyFont="1" applyFill="1" applyBorder="1" applyAlignment="1">
      <alignment horizontal="center" vertical="center" wrapText="1"/>
    </xf>
    <xf numFmtId="164" fontId="2" fillId="6" borderId="1" xfId="0" applyNumberFormat="1" applyFont="1" applyFill="1" applyBorder="1" applyAlignment="1">
      <alignment horizontal="center" vertical="center" wrapText="1"/>
    </xf>
    <xf numFmtId="164" fontId="2" fillId="7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44" fontId="0" fillId="0" borderId="0" xfId="1" applyFont="1" applyAlignment="1">
      <alignment horizontal="left" vertical="center"/>
    </xf>
    <xf numFmtId="3" fontId="0" fillId="0" borderId="0" xfId="0" applyNumberFormat="1" applyAlignment="1">
      <alignment horizontal="left" vertical="center"/>
    </xf>
    <xf numFmtId="0" fontId="0" fillId="0" borderId="0" xfId="0" applyAlignment="1">
      <alignment horizontal="center"/>
    </xf>
    <xf numFmtId="44" fontId="0" fillId="0" borderId="0" xfId="0" applyNumberFormat="1" applyAlignment="1">
      <alignment horizontal="left" vertical="center"/>
    </xf>
    <xf numFmtId="4" fontId="0" fillId="0" borderId="0" xfId="0" applyNumberForma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</cellXfs>
  <cellStyles count="2">
    <cellStyle name="Moeda" xfId="1" builtinId="4"/>
    <cellStyle name="Normal" xfId="0" builtinId="0"/>
  </cellStyles>
  <dxfs count="43">
    <dxf>
      <numFmt numFmtId="4" formatCode="#,##0.00"/>
      <alignment horizontal="left" vertical="center" textRotation="0" wrapText="0" indent="0" justifyLastLine="0" shrinkToFit="0" readingOrder="0"/>
    </dxf>
    <dxf>
      <numFmt numFmtId="3" formatCode="#,##0"/>
      <alignment horizontal="left" vertical="center" textRotation="0" wrapText="0" indent="0" justifyLastLine="0" shrinkToFit="0" readingOrder="0"/>
    </dxf>
    <dxf>
      <numFmt numFmtId="4" formatCode="#,##0.00"/>
      <alignment horizontal="left" vertical="center" textRotation="0" wrapText="0" indent="0" justifyLastLine="0" shrinkToFit="0" readingOrder="0"/>
    </dxf>
    <dxf>
      <numFmt numFmtId="3" formatCode="#,##0"/>
      <alignment horizontal="left" vertical="center" textRotation="0" wrapText="0" indent="0" justifyLastLine="0" shrinkToFit="0" readingOrder="0"/>
    </dxf>
    <dxf>
      <numFmt numFmtId="4" formatCode="#,##0.00"/>
      <alignment horizontal="left" vertical="center" textRotation="0" wrapText="0" indent="0" justifyLastLine="0" shrinkToFit="0" readingOrder="0"/>
    </dxf>
    <dxf>
      <numFmt numFmtId="3" formatCode="#,##0"/>
      <alignment horizontal="left" vertical="center" textRotation="0" wrapText="0" indent="0" justifyLastLine="0" shrinkToFit="0" readingOrder="0"/>
    </dxf>
    <dxf>
      <numFmt numFmtId="4" formatCode="#,##0.00"/>
      <alignment horizontal="left" vertical="center" textRotation="0" wrapText="0" indent="0" justifyLastLine="0" shrinkToFit="0" readingOrder="0"/>
    </dxf>
    <dxf>
      <numFmt numFmtId="3" formatCode="#,##0"/>
      <alignment horizontal="left" vertical="center" textRotation="0" wrapText="0" indent="0" justifyLastLine="0" shrinkToFit="0" readingOrder="0"/>
    </dxf>
    <dxf>
      <numFmt numFmtId="4" formatCode="#,##0.00"/>
      <alignment horizontal="left" vertical="center" textRotation="0" wrapText="0" indent="0" justifyLastLine="0" shrinkToFit="0" readingOrder="0"/>
    </dxf>
    <dxf>
      <numFmt numFmtId="3" formatCode="#,##0"/>
      <alignment horizontal="left" vertical="center" textRotation="0" wrapText="0" indent="0" justifyLastLine="0" shrinkToFit="0" readingOrder="0"/>
    </dxf>
    <dxf>
      <numFmt numFmtId="34" formatCode="_-&quot;R$&quot;\ * #,##0.00_-;\-&quot;R$&quot;\ * #,##0.00_-;_-&quot;R$&quot;\ * &quot;-&quot;??_-;_-@_-"/>
      <alignment horizontal="left" vertical="center" textRotation="0" wrapText="0" indent="0" justifyLastLine="0" shrinkToFit="0" readingOrder="0"/>
    </dxf>
    <dxf>
      <alignment horizontal="left" vertical="center" textRotation="0" wrapText="0" indent="0" justifyLastLine="0" shrinkToFit="0" readingOrder="0"/>
    </dxf>
    <dxf>
      <alignment horizontal="left" vertical="center" textRotation="0" wrapText="0" indent="0" justifyLastLine="0" shrinkToFit="0" readingOrder="0"/>
    </dxf>
    <dxf>
      <numFmt numFmtId="0" formatCode="General"/>
      <alignment horizontal="left" vertical="center" textRotation="0" wrapText="0" indent="0" justifyLastLine="0" shrinkToFit="0" readingOrder="0"/>
    </dxf>
    <dxf>
      <alignment horizontal="left" vertical="center" textRotation="0" wrapText="0" indent="0" justifyLastLine="0" shrinkToFit="0" readingOrder="0"/>
    </dxf>
    <dxf>
      <numFmt numFmtId="0" formatCode="General"/>
      <alignment horizontal="left" vertical="center" textRotation="0" wrapText="0" indent="0" justifyLastLine="0" shrinkToFit="0" readingOrder="0"/>
    </dxf>
    <dxf>
      <alignment horizontal="left" vertical="center" textRotation="0" wrapText="0" indent="0" justifyLastLine="0" shrinkToFit="0" readingOrder="0"/>
    </dxf>
    <dxf>
      <numFmt numFmtId="0" formatCode="General"/>
      <alignment horizontal="left" vertical="center" textRotation="0" wrapText="0" indent="0" justifyLastLine="0" shrinkToFit="0" readingOrder="0"/>
    </dxf>
    <dxf>
      <alignment horizontal="left" vertical="center" textRotation="0" wrapText="0" indent="0" justifyLastLine="0" shrinkToFit="0" readingOrder="0"/>
    </dxf>
    <dxf>
      <numFmt numFmtId="0" formatCode="General"/>
      <alignment horizontal="left" vertical="center" textRotation="0" wrapText="0" indent="0" justifyLastLine="0" shrinkToFit="0" readingOrder="0"/>
    </dxf>
    <dxf>
      <alignment horizontal="left" vertical="center" textRotation="0" wrapText="0" indent="0" justifyLastLine="0" shrinkToFit="0" readingOrder="0"/>
    </dxf>
    <dxf>
      <numFmt numFmtId="0" formatCode="General"/>
      <alignment horizontal="left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numFmt numFmtId="0" formatCode="General"/>
      <alignment horizontal="center" vertical="center" textRotation="0" wrapText="0" indent="0" justifyLastLine="0" shrinkToFit="0" readingOrder="0"/>
    </dxf>
    <dxf>
      <alignment horizontal="left" vertical="center" textRotation="0" wrapText="0" indent="0" justifyLastLine="0" shrinkToFit="0" readingOrder="0"/>
    </dxf>
    <dxf>
      <numFmt numFmtId="0" formatCode="General"/>
      <alignment horizontal="left" vertical="center" textRotation="0" wrapText="0" indent="0" justifyLastLine="0" shrinkToFit="0" readingOrder="0"/>
    </dxf>
    <dxf>
      <alignment horizontal="left" vertical="center" textRotation="0" wrapText="0" indent="0" justifyLastLine="0" shrinkToFit="0" readingOrder="0"/>
    </dxf>
    <dxf>
      <alignment horizontal="left" vertical="center" textRotation="0" wrapText="0" indent="0" justifyLastLine="0" shrinkToFit="0" readingOrder="0"/>
    </dxf>
    <dxf>
      <border outline="0">
        <top style="thin">
          <color indexed="64"/>
        </top>
      </border>
    </dxf>
    <dxf>
      <alignment horizontal="left" vertical="center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79998168889431442"/>
          <bgColor theme="4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uciene.modesto/Downloads/2&#186;%20Trim%202025%20-Lan&#231;amentos%20FINAL%20Bolsa%20Reciclage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GULARIDADE"/>
      <sheetName val="LANÇAMENTOS"/>
      <sheetName val="PLANILHA DINÂMICA"/>
      <sheetName val="VALORES"/>
      <sheetName val="PAGAMENTOS"/>
      <sheetName val="2º Trim 2025 -Lançamentos FINAL"/>
    </sheetNames>
    <sheetDataSet>
      <sheetData sheetId="0"/>
      <sheetData sheetId="1"/>
      <sheetData sheetId="2"/>
      <sheetData sheetId="3">
        <row r="94">
          <cell r="C94">
            <v>13688.6</v>
          </cell>
          <cell r="D94">
            <v>8176.2000000000007</v>
          </cell>
          <cell r="E94">
            <v>0</v>
          </cell>
        </row>
        <row r="95">
          <cell r="B95">
            <v>3638.46</v>
          </cell>
          <cell r="C95">
            <v>26003.5</v>
          </cell>
          <cell r="D95">
            <v>9810</v>
          </cell>
          <cell r="E95">
            <v>16620</v>
          </cell>
        </row>
        <row r="96">
          <cell r="A96">
            <v>0</v>
          </cell>
          <cell r="B96">
            <v>0</v>
          </cell>
          <cell r="J96">
            <v>0</v>
          </cell>
        </row>
        <row r="97">
          <cell r="A97">
            <v>0</v>
          </cell>
          <cell r="B97">
            <v>0</v>
          </cell>
          <cell r="C97">
            <v>0</v>
          </cell>
          <cell r="D97">
            <v>0</v>
          </cell>
          <cell r="E97">
            <v>0</v>
          </cell>
          <cell r="J97">
            <v>0</v>
          </cell>
        </row>
        <row r="98">
          <cell r="A98">
            <v>0</v>
          </cell>
          <cell r="B98">
            <v>0</v>
          </cell>
          <cell r="C98">
            <v>0</v>
          </cell>
          <cell r="D98">
            <v>0</v>
          </cell>
          <cell r="E98">
            <v>0</v>
          </cell>
          <cell r="J98">
            <v>0</v>
          </cell>
        </row>
        <row r="99">
          <cell r="A99">
            <v>0</v>
          </cell>
          <cell r="B99">
            <v>0</v>
          </cell>
          <cell r="C99">
            <v>0</v>
          </cell>
          <cell r="D99">
            <v>0</v>
          </cell>
          <cell r="E99">
            <v>0</v>
          </cell>
          <cell r="J99">
            <v>0</v>
          </cell>
        </row>
        <row r="100">
          <cell r="A100">
            <v>0</v>
          </cell>
          <cell r="B100">
            <v>0</v>
          </cell>
          <cell r="C100">
            <v>0</v>
          </cell>
          <cell r="D100">
            <v>0</v>
          </cell>
          <cell r="E100">
            <v>0</v>
          </cell>
          <cell r="J100">
            <v>0</v>
          </cell>
        </row>
        <row r="101">
          <cell r="A101">
            <v>0</v>
          </cell>
          <cell r="B101">
            <v>0</v>
          </cell>
          <cell r="C101">
            <v>0</v>
          </cell>
          <cell r="D101">
            <v>0</v>
          </cell>
          <cell r="E101">
            <v>0</v>
          </cell>
          <cell r="J101">
            <v>0</v>
          </cell>
        </row>
        <row r="102">
          <cell r="A102">
            <v>0</v>
          </cell>
          <cell r="B102">
            <v>0</v>
          </cell>
          <cell r="C102">
            <v>0</v>
          </cell>
          <cell r="D102">
            <v>0</v>
          </cell>
          <cell r="E102">
            <v>0</v>
          </cell>
          <cell r="J102">
            <v>0</v>
          </cell>
        </row>
        <row r="103">
          <cell r="A103">
            <v>0</v>
          </cell>
          <cell r="B103">
            <v>0</v>
          </cell>
          <cell r="C103">
            <v>0</v>
          </cell>
          <cell r="D103">
            <v>0</v>
          </cell>
          <cell r="E103">
            <v>0</v>
          </cell>
          <cell r="J103">
            <v>0</v>
          </cell>
        </row>
        <row r="104">
          <cell r="A104">
            <v>0</v>
          </cell>
          <cell r="B104">
            <v>0</v>
          </cell>
          <cell r="C104">
            <v>0</v>
          </cell>
          <cell r="D104">
            <v>0</v>
          </cell>
          <cell r="E104">
            <v>0</v>
          </cell>
          <cell r="J104">
            <v>0</v>
          </cell>
        </row>
        <row r="105">
          <cell r="A105">
            <v>0</v>
          </cell>
          <cell r="B105">
            <v>0</v>
          </cell>
          <cell r="C105">
            <v>0</v>
          </cell>
          <cell r="D105">
            <v>0</v>
          </cell>
          <cell r="E105">
            <v>0</v>
          </cell>
          <cell r="J105">
            <v>0</v>
          </cell>
        </row>
        <row r="106">
          <cell r="A106">
            <v>0</v>
          </cell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J106">
            <v>0</v>
          </cell>
        </row>
        <row r="107">
          <cell r="A107">
            <v>0</v>
          </cell>
          <cell r="B107">
            <v>0</v>
          </cell>
          <cell r="C107">
            <v>0</v>
          </cell>
          <cell r="D107">
            <v>0</v>
          </cell>
          <cell r="E107">
            <v>0</v>
          </cell>
          <cell r="J107">
            <v>0</v>
          </cell>
        </row>
        <row r="108">
          <cell r="A108">
            <v>0</v>
          </cell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J108">
            <v>0</v>
          </cell>
        </row>
        <row r="109">
          <cell r="A109">
            <v>0</v>
          </cell>
          <cell r="B109">
            <v>0</v>
          </cell>
          <cell r="C109">
            <v>0</v>
          </cell>
          <cell r="D109">
            <v>0</v>
          </cell>
          <cell r="E109">
            <v>0</v>
          </cell>
          <cell r="J109">
            <v>0</v>
          </cell>
        </row>
        <row r="110">
          <cell r="A110">
            <v>0</v>
          </cell>
          <cell r="B110">
            <v>0</v>
          </cell>
          <cell r="C110">
            <v>0</v>
          </cell>
          <cell r="D110">
            <v>0</v>
          </cell>
          <cell r="E110">
            <v>0</v>
          </cell>
          <cell r="J110">
            <v>0</v>
          </cell>
        </row>
        <row r="111">
          <cell r="A111">
            <v>0</v>
          </cell>
          <cell r="B111">
            <v>0</v>
          </cell>
          <cell r="C111">
            <v>0</v>
          </cell>
          <cell r="D111">
            <v>0</v>
          </cell>
          <cell r="E111">
            <v>0</v>
          </cell>
          <cell r="J111">
            <v>0</v>
          </cell>
        </row>
        <row r="112">
          <cell r="A112">
            <v>0</v>
          </cell>
          <cell r="B112">
            <v>0</v>
          </cell>
          <cell r="C112">
            <v>0</v>
          </cell>
          <cell r="D112">
            <v>0</v>
          </cell>
          <cell r="E112">
            <v>0</v>
          </cell>
          <cell r="J112">
            <v>0</v>
          </cell>
        </row>
        <row r="113">
          <cell r="A113">
            <v>0</v>
          </cell>
          <cell r="B113">
            <v>0</v>
          </cell>
          <cell r="C113">
            <v>0</v>
          </cell>
          <cell r="D113">
            <v>0</v>
          </cell>
          <cell r="E113">
            <v>0</v>
          </cell>
          <cell r="J113">
            <v>0</v>
          </cell>
        </row>
        <row r="114">
          <cell r="A114">
            <v>0</v>
          </cell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J114">
            <v>0</v>
          </cell>
        </row>
        <row r="115">
          <cell r="A115">
            <v>0</v>
          </cell>
          <cell r="B115">
            <v>0</v>
          </cell>
          <cell r="C115">
            <v>0</v>
          </cell>
          <cell r="D115">
            <v>0</v>
          </cell>
          <cell r="E115">
            <v>0</v>
          </cell>
          <cell r="J115">
            <v>0</v>
          </cell>
        </row>
        <row r="116">
          <cell r="A116">
            <v>0</v>
          </cell>
          <cell r="B116">
            <v>0</v>
          </cell>
          <cell r="C116">
            <v>0</v>
          </cell>
          <cell r="D116">
            <v>0</v>
          </cell>
          <cell r="E116">
            <v>0</v>
          </cell>
          <cell r="J116">
            <v>0</v>
          </cell>
        </row>
        <row r="117">
          <cell r="A117">
            <v>0</v>
          </cell>
          <cell r="B117">
            <v>0</v>
          </cell>
          <cell r="C117">
            <v>0</v>
          </cell>
          <cell r="D117">
            <v>0</v>
          </cell>
          <cell r="E117">
            <v>0</v>
          </cell>
          <cell r="J117">
            <v>0</v>
          </cell>
        </row>
        <row r="118">
          <cell r="A118">
            <v>0</v>
          </cell>
          <cell r="B118">
            <v>0</v>
          </cell>
          <cell r="C118">
            <v>0</v>
          </cell>
          <cell r="D118">
            <v>0</v>
          </cell>
          <cell r="E118">
            <v>0</v>
          </cell>
          <cell r="J118">
            <v>0</v>
          </cell>
        </row>
        <row r="119">
          <cell r="A119">
            <v>0</v>
          </cell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J119">
            <v>0</v>
          </cell>
        </row>
        <row r="120">
          <cell r="A120">
            <v>0</v>
          </cell>
          <cell r="B120">
            <v>0</v>
          </cell>
          <cell r="C120">
            <v>0</v>
          </cell>
          <cell r="D120">
            <v>0</v>
          </cell>
          <cell r="E120">
            <v>0</v>
          </cell>
          <cell r="J120">
            <v>0</v>
          </cell>
        </row>
        <row r="121">
          <cell r="A121">
            <v>0</v>
          </cell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J121">
            <v>0</v>
          </cell>
        </row>
        <row r="122">
          <cell r="A122">
            <v>0</v>
          </cell>
          <cell r="B122">
            <v>0</v>
          </cell>
          <cell r="C122">
            <v>0</v>
          </cell>
          <cell r="D122">
            <v>0</v>
          </cell>
          <cell r="E122">
            <v>0</v>
          </cell>
          <cell r="J122">
            <v>0</v>
          </cell>
        </row>
        <row r="123">
          <cell r="A123">
            <v>0</v>
          </cell>
          <cell r="B123">
            <v>0</v>
          </cell>
          <cell r="C123">
            <v>0</v>
          </cell>
          <cell r="D123">
            <v>0</v>
          </cell>
          <cell r="E123">
            <v>0</v>
          </cell>
          <cell r="J123">
            <v>0</v>
          </cell>
        </row>
        <row r="124">
          <cell r="A124">
            <v>0</v>
          </cell>
          <cell r="B124">
            <v>0</v>
          </cell>
          <cell r="C124">
            <v>0</v>
          </cell>
          <cell r="D124">
            <v>0</v>
          </cell>
          <cell r="E124">
            <v>0</v>
          </cell>
          <cell r="J124">
            <v>0</v>
          </cell>
        </row>
        <row r="125">
          <cell r="A125">
            <v>0</v>
          </cell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J125">
            <v>0</v>
          </cell>
        </row>
        <row r="126">
          <cell r="A126">
            <v>0</v>
          </cell>
          <cell r="B126">
            <v>0</v>
          </cell>
          <cell r="C126">
            <v>0</v>
          </cell>
          <cell r="D126">
            <v>0</v>
          </cell>
          <cell r="E126">
            <v>0</v>
          </cell>
          <cell r="J126">
            <v>0</v>
          </cell>
        </row>
        <row r="127">
          <cell r="A127">
            <v>0</v>
          </cell>
          <cell r="B127">
            <v>0</v>
          </cell>
          <cell r="C127">
            <v>0</v>
          </cell>
          <cell r="D127">
            <v>0</v>
          </cell>
          <cell r="E127">
            <v>0</v>
          </cell>
          <cell r="J127">
            <v>0</v>
          </cell>
        </row>
        <row r="128">
          <cell r="A128">
            <v>0</v>
          </cell>
          <cell r="B128">
            <v>0</v>
          </cell>
          <cell r="C128">
            <v>0</v>
          </cell>
          <cell r="D128">
            <v>0</v>
          </cell>
          <cell r="E128">
            <v>0</v>
          </cell>
          <cell r="J128">
            <v>0</v>
          </cell>
        </row>
        <row r="129">
          <cell r="A129">
            <v>0</v>
          </cell>
          <cell r="B129">
            <v>0</v>
          </cell>
          <cell r="C129">
            <v>0</v>
          </cell>
          <cell r="D129">
            <v>0</v>
          </cell>
          <cell r="E129">
            <v>0</v>
          </cell>
          <cell r="J129">
            <v>0</v>
          </cell>
        </row>
        <row r="130">
          <cell r="A130">
            <v>0</v>
          </cell>
          <cell r="B130">
            <v>0</v>
          </cell>
          <cell r="C130">
            <v>0</v>
          </cell>
          <cell r="D130">
            <v>0</v>
          </cell>
          <cell r="E130">
            <v>0</v>
          </cell>
          <cell r="J130">
            <v>0</v>
          </cell>
        </row>
        <row r="131">
          <cell r="A131">
            <v>0</v>
          </cell>
          <cell r="B131">
            <v>0</v>
          </cell>
          <cell r="C131">
            <v>0</v>
          </cell>
          <cell r="D131">
            <v>0</v>
          </cell>
          <cell r="E131">
            <v>0</v>
          </cell>
          <cell r="J131">
            <v>0</v>
          </cell>
        </row>
        <row r="132">
          <cell r="A132">
            <v>0</v>
          </cell>
          <cell r="B132">
            <v>0</v>
          </cell>
          <cell r="C132">
            <v>0</v>
          </cell>
          <cell r="D132">
            <v>0</v>
          </cell>
          <cell r="E132">
            <v>0</v>
          </cell>
          <cell r="J132">
            <v>0</v>
          </cell>
        </row>
        <row r="133">
          <cell r="A133">
            <v>0</v>
          </cell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J133">
            <v>0</v>
          </cell>
        </row>
        <row r="134">
          <cell r="A134">
            <v>0</v>
          </cell>
          <cell r="B134">
            <v>0</v>
          </cell>
          <cell r="C134">
            <v>0</v>
          </cell>
          <cell r="D134">
            <v>0</v>
          </cell>
          <cell r="E134">
            <v>0</v>
          </cell>
          <cell r="J134">
            <v>0</v>
          </cell>
        </row>
        <row r="135">
          <cell r="A135">
            <v>0</v>
          </cell>
          <cell r="B135">
            <v>0</v>
          </cell>
          <cell r="C135">
            <v>0</v>
          </cell>
          <cell r="D135">
            <v>0</v>
          </cell>
          <cell r="E135">
            <v>0</v>
          </cell>
          <cell r="J135">
            <v>0</v>
          </cell>
        </row>
        <row r="136">
          <cell r="A136">
            <v>0</v>
          </cell>
          <cell r="B136">
            <v>0</v>
          </cell>
          <cell r="C136">
            <v>0</v>
          </cell>
          <cell r="D136">
            <v>0</v>
          </cell>
          <cell r="E136">
            <v>0</v>
          </cell>
          <cell r="J136">
            <v>0</v>
          </cell>
        </row>
        <row r="137">
          <cell r="A137">
            <v>0</v>
          </cell>
          <cell r="B137">
            <v>0</v>
          </cell>
          <cell r="C137">
            <v>0</v>
          </cell>
          <cell r="D137">
            <v>0</v>
          </cell>
          <cell r="E137">
            <v>0</v>
          </cell>
          <cell r="J137">
            <v>0</v>
          </cell>
        </row>
        <row r="138">
          <cell r="A138">
            <v>0</v>
          </cell>
          <cell r="B138">
            <v>0</v>
          </cell>
          <cell r="C138">
            <v>0</v>
          </cell>
          <cell r="D138">
            <v>0</v>
          </cell>
          <cell r="E138">
            <v>0</v>
          </cell>
          <cell r="J138">
            <v>0</v>
          </cell>
        </row>
        <row r="139">
          <cell r="A139">
            <v>0</v>
          </cell>
          <cell r="B139">
            <v>0</v>
          </cell>
          <cell r="C139">
            <v>0</v>
          </cell>
          <cell r="D139">
            <v>0</v>
          </cell>
          <cell r="E139">
            <v>0</v>
          </cell>
          <cell r="J139">
            <v>0</v>
          </cell>
        </row>
        <row r="140">
          <cell r="A140">
            <v>0</v>
          </cell>
          <cell r="B140">
            <v>0</v>
          </cell>
          <cell r="C140">
            <v>0</v>
          </cell>
          <cell r="D140">
            <v>0</v>
          </cell>
          <cell r="E140">
            <v>0</v>
          </cell>
          <cell r="J140">
            <v>0</v>
          </cell>
        </row>
        <row r="141">
          <cell r="A141">
            <v>0</v>
          </cell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J141">
            <v>0</v>
          </cell>
        </row>
        <row r="142">
          <cell r="A142">
            <v>0</v>
          </cell>
          <cell r="B142">
            <v>0</v>
          </cell>
          <cell r="C142">
            <v>0</v>
          </cell>
          <cell r="D142">
            <v>0</v>
          </cell>
          <cell r="E142">
            <v>0</v>
          </cell>
          <cell r="J142">
            <v>0</v>
          </cell>
        </row>
        <row r="143">
          <cell r="A143">
            <v>0</v>
          </cell>
          <cell r="B143">
            <v>0</v>
          </cell>
          <cell r="C143">
            <v>0</v>
          </cell>
          <cell r="D143">
            <v>0</v>
          </cell>
          <cell r="E143">
            <v>0</v>
          </cell>
          <cell r="J143">
            <v>0</v>
          </cell>
        </row>
        <row r="144">
          <cell r="A144">
            <v>0</v>
          </cell>
          <cell r="B144">
            <v>0</v>
          </cell>
          <cell r="C144">
            <v>0</v>
          </cell>
          <cell r="D144">
            <v>0</v>
          </cell>
          <cell r="E144">
            <v>0</v>
          </cell>
          <cell r="J144">
            <v>0</v>
          </cell>
        </row>
        <row r="145">
          <cell r="A145">
            <v>0</v>
          </cell>
          <cell r="B145">
            <v>0</v>
          </cell>
          <cell r="C145">
            <v>0</v>
          </cell>
          <cell r="D145">
            <v>0</v>
          </cell>
          <cell r="E145">
            <v>0</v>
          </cell>
          <cell r="J145">
            <v>0</v>
          </cell>
        </row>
        <row r="146">
          <cell r="A146">
            <v>0</v>
          </cell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J146">
            <v>0</v>
          </cell>
        </row>
        <row r="147">
          <cell r="A147">
            <v>0</v>
          </cell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J147">
            <v>0</v>
          </cell>
        </row>
        <row r="148">
          <cell r="A148">
            <v>0</v>
          </cell>
          <cell r="B148">
            <v>0</v>
          </cell>
          <cell r="C148">
            <v>0</v>
          </cell>
          <cell r="D148">
            <v>0</v>
          </cell>
          <cell r="E148">
            <v>0</v>
          </cell>
          <cell r="J148">
            <v>0</v>
          </cell>
        </row>
        <row r="149">
          <cell r="A149">
            <v>0</v>
          </cell>
          <cell r="B149">
            <v>0</v>
          </cell>
          <cell r="C149">
            <v>0</v>
          </cell>
          <cell r="D149">
            <v>0</v>
          </cell>
          <cell r="E149">
            <v>0</v>
          </cell>
          <cell r="J149">
            <v>0</v>
          </cell>
        </row>
        <row r="150">
          <cell r="A150">
            <v>0</v>
          </cell>
          <cell r="B150">
            <v>0</v>
          </cell>
          <cell r="C150">
            <v>0</v>
          </cell>
          <cell r="D150">
            <v>0</v>
          </cell>
          <cell r="E150">
            <v>0</v>
          </cell>
          <cell r="J150">
            <v>0</v>
          </cell>
        </row>
        <row r="151">
          <cell r="A151">
            <v>0</v>
          </cell>
          <cell r="B151">
            <v>0</v>
          </cell>
          <cell r="C151">
            <v>0</v>
          </cell>
          <cell r="D151">
            <v>0</v>
          </cell>
          <cell r="E151">
            <v>0</v>
          </cell>
          <cell r="J151">
            <v>0</v>
          </cell>
        </row>
        <row r="152">
          <cell r="A152">
            <v>0</v>
          </cell>
          <cell r="B152">
            <v>0</v>
          </cell>
          <cell r="C152">
            <v>0</v>
          </cell>
          <cell r="D152">
            <v>0</v>
          </cell>
          <cell r="E152">
            <v>0</v>
          </cell>
          <cell r="J152">
            <v>0</v>
          </cell>
        </row>
        <row r="153">
          <cell r="A153">
            <v>0</v>
          </cell>
          <cell r="B153">
            <v>0</v>
          </cell>
          <cell r="C153">
            <v>0</v>
          </cell>
          <cell r="D153">
            <v>0</v>
          </cell>
          <cell r="E153">
            <v>0</v>
          </cell>
          <cell r="J153">
            <v>0</v>
          </cell>
        </row>
        <row r="154">
          <cell r="A154">
            <v>0</v>
          </cell>
          <cell r="B154">
            <v>0</v>
          </cell>
          <cell r="C154">
            <v>0</v>
          </cell>
          <cell r="D154">
            <v>0</v>
          </cell>
          <cell r="E154">
            <v>0</v>
          </cell>
          <cell r="J154">
            <v>0</v>
          </cell>
        </row>
        <row r="155">
          <cell r="A155">
            <v>0</v>
          </cell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J155">
            <v>0</v>
          </cell>
        </row>
        <row r="156">
          <cell r="A156">
            <v>0</v>
          </cell>
          <cell r="B156">
            <v>0</v>
          </cell>
          <cell r="C156">
            <v>0</v>
          </cell>
          <cell r="D156">
            <v>0</v>
          </cell>
          <cell r="E156">
            <v>0</v>
          </cell>
          <cell r="J156">
            <v>0</v>
          </cell>
        </row>
        <row r="157">
          <cell r="A157">
            <v>0</v>
          </cell>
          <cell r="B157">
            <v>0</v>
          </cell>
          <cell r="C157">
            <v>0</v>
          </cell>
          <cell r="D157">
            <v>0</v>
          </cell>
          <cell r="E157">
            <v>0</v>
          </cell>
          <cell r="J157">
            <v>0</v>
          </cell>
        </row>
        <row r="158">
          <cell r="A158">
            <v>0</v>
          </cell>
          <cell r="B158">
            <v>0</v>
          </cell>
          <cell r="C158">
            <v>0</v>
          </cell>
          <cell r="D158">
            <v>0</v>
          </cell>
          <cell r="E158">
            <v>0</v>
          </cell>
          <cell r="J158">
            <v>0</v>
          </cell>
        </row>
        <row r="159">
          <cell r="A159">
            <v>0</v>
          </cell>
          <cell r="B159">
            <v>0</v>
          </cell>
          <cell r="C159">
            <v>0</v>
          </cell>
          <cell r="D159">
            <v>0</v>
          </cell>
          <cell r="E159">
            <v>0</v>
          </cell>
          <cell r="J159">
            <v>0</v>
          </cell>
        </row>
        <row r="160">
          <cell r="A160">
            <v>0</v>
          </cell>
          <cell r="B160">
            <v>0</v>
          </cell>
          <cell r="C160">
            <v>0</v>
          </cell>
          <cell r="D160">
            <v>0</v>
          </cell>
          <cell r="E160">
            <v>0</v>
          </cell>
          <cell r="J160">
            <v>0</v>
          </cell>
        </row>
        <row r="161">
          <cell r="A161">
            <v>0</v>
          </cell>
          <cell r="B161">
            <v>0</v>
          </cell>
          <cell r="C161">
            <v>0</v>
          </cell>
          <cell r="D161">
            <v>0</v>
          </cell>
          <cell r="E161">
            <v>0</v>
          </cell>
          <cell r="J161">
            <v>0</v>
          </cell>
        </row>
        <row r="162">
          <cell r="A162">
            <v>0</v>
          </cell>
          <cell r="B162">
            <v>0</v>
          </cell>
          <cell r="C162">
            <v>0</v>
          </cell>
          <cell r="D162">
            <v>0</v>
          </cell>
          <cell r="E162">
            <v>0</v>
          </cell>
          <cell r="J162">
            <v>0</v>
          </cell>
        </row>
        <row r="163">
          <cell r="A163">
            <v>0</v>
          </cell>
          <cell r="B163">
            <v>0</v>
          </cell>
          <cell r="C163">
            <v>0</v>
          </cell>
          <cell r="D163">
            <v>0</v>
          </cell>
          <cell r="E163">
            <v>0</v>
          </cell>
          <cell r="J163">
            <v>0</v>
          </cell>
        </row>
        <row r="164">
          <cell r="A164">
            <v>0</v>
          </cell>
          <cell r="B164">
            <v>0</v>
          </cell>
          <cell r="C164">
            <v>0</v>
          </cell>
          <cell r="D164">
            <v>0</v>
          </cell>
          <cell r="E164">
            <v>0</v>
          </cell>
          <cell r="J164">
            <v>0</v>
          </cell>
        </row>
        <row r="165">
          <cell r="A165">
            <v>0</v>
          </cell>
          <cell r="B165">
            <v>0</v>
          </cell>
          <cell r="C165">
            <v>0</v>
          </cell>
          <cell r="D165">
            <v>0</v>
          </cell>
          <cell r="E165">
            <v>0</v>
          </cell>
          <cell r="J165">
            <v>0</v>
          </cell>
        </row>
        <row r="166">
          <cell r="A166">
            <v>0</v>
          </cell>
          <cell r="B166">
            <v>0</v>
          </cell>
          <cell r="C166">
            <v>0</v>
          </cell>
          <cell r="D166">
            <v>0</v>
          </cell>
          <cell r="E166">
            <v>0</v>
          </cell>
          <cell r="J166">
            <v>0</v>
          </cell>
        </row>
        <row r="167">
          <cell r="A167">
            <v>0</v>
          </cell>
          <cell r="B167">
            <v>0</v>
          </cell>
          <cell r="C167">
            <v>0</v>
          </cell>
          <cell r="D167">
            <v>0</v>
          </cell>
          <cell r="E167">
            <v>0</v>
          </cell>
          <cell r="J167">
            <v>0</v>
          </cell>
        </row>
        <row r="168">
          <cell r="A168">
            <v>0</v>
          </cell>
          <cell r="B168">
            <v>0</v>
          </cell>
          <cell r="C168">
            <v>0</v>
          </cell>
          <cell r="D168">
            <v>0</v>
          </cell>
          <cell r="E168">
            <v>0</v>
          </cell>
          <cell r="J168">
            <v>0</v>
          </cell>
        </row>
        <row r="169">
          <cell r="A169">
            <v>0</v>
          </cell>
          <cell r="B169">
            <v>0</v>
          </cell>
          <cell r="C169">
            <v>0</v>
          </cell>
          <cell r="D169">
            <v>0</v>
          </cell>
          <cell r="E169">
            <v>0</v>
          </cell>
          <cell r="J169">
            <v>0</v>
          </cell>
        </row>
        <row r="170">
          <cell r="A170">
            <v>0</v>
          </cell>
          <cell r="B170">
            <v>0</v>
          </cell>
          <cell r="C170">
            <v>0</v>
          </cell>
          <cell r="D170">
            <v>0</v>
          </cell>
          <cell r="E170">
            <v>0</v>
          </cell>
          <cell r="J170">
            <v>0</v>
          </cell>
        </row>
        <row r="171">
          <cell r="A171">
            <v>0</v>
          </cell>
          <cell r="B171">
            <v>0</v>
          </cell>
          <cell r="C171">
            <v>0</v>
          </cell>
          <cell r="D171">
            <v>0</v>
          </cell>
          <cell r="E171">
            <v>0</v>
          </cell>
          <cell r="J171">
            <v>0</v>
          </cell>
        </row>
        <row r="172">
          <cell r="A172">
            <v>0</v>
          </cell>
          <cell r="B172">
            <v>0</v>
          </cell>
          <cell r="C172">
            <v>0</v>
          </cell>
          <cell r="D172">
            <v>0</v>
          </cell>
          <cell r="E172">
            <v>0</v>
          </cell>
          <cell r="J172">
            <v>0</v>
          </cell>
        </row>
        <row r="173">
          <cell r="A173">
            <v>0</v>
          </cell>
          <cell r="B173">
            <v>0</v>
          </cell>
          <cell r="C173">
            <v>0</v>
          </cell>
          <cell r="D173">
            <v>0</v>
          </cell>
          <cell r="E173">
            <v>0</v>
          </cell>
          <cell r="J173">
            <v>0</v>
          </cell>
        </row>
        <row r="174">
          <cell r="A174">
            <v>0</v>
          </cell>
          <cell r="B174">
            <v>0</v>
          </cell>
          <cell r="C174">
            <v>0</v>
          </cell>
          <cell r="D174">
            <v>0</v>
          </cell>
          <cell r="E174">
            <v>0</v>
          </cell>
          <cell r="J174">
            <v>0</v>
          </cell>
        </row>
        <row r="175">
          <cell r="A175">
            <v>0</v>
          </cell>
          <cell r="B175">
            <v>0</v>
          </cell>
          <cell r="C175">
            <v>0</v>
          </cell>
          <cell r="D175">
            <v>0</v>
          </cell>
          <cell r="E175">
            <v>0</v>
          </cell>
          <cell r="J175">
            <v>0</v>
          </cell>
        </row>
        <row r="176">
          <cell r="A176">
            <v>0</v>
          </cell>
          <cell r="B176">
            <v>0</v>
          </cell>
          <cell r="C176">
            <v>0</v>
          </cell>
          <cell r="D176">
            <v>0</v>
          </cell>
          <cell r="E176">
            <v>0</v>
          </cell>
          <cell r="J176">
            <v>0</v>
          </cell>
        </row>
        <row r="177">
          <cell r="A177">
            <v>0</v>
          </cell>
          <cell r="B177">
            <v>0</v>
          </cell>
          <cell r="C177">
            <v>0</v>
          </cell>
          <cell r="D177">
            <v>0</v>
          </cell>
          <cell r="E177">
            <v>0</v>
          </cell>
          <cell r="J177">
            <v>0</v>
          </cell>
        </row>
        <row r="178">
          <cell r="A178">
            <v>0</v>
          </cell>
          <cell r="B178">
            <v>0</v>
          </cell>
          <cell r="C178">
            <v>0</v>
          </cell>
          <cell r="D178">
            <v>0</v>
          </cell>
          <cell r="E178">
            <v>0</v>
          </cell>
          <cell r="J178">
            <v>0</v>
          </cell>
        </row>
        <row r="179">
          <cell r="A179">
            <v>0</v>
          </cell>
          <cell r="B179">
            <v>0</v>
          </cell>
          <cell r="C179">
            <v>0</v>
          </cell>
          <cell r="D179">
            <v>0</v>
          </cell>
          <cell r="E179">
            <v>0</v>
          </cell>
          <cell r="J179">
            <v>0</v>
          </cell>
        </row>
        <row r="180">
          <cell r="A180">
            <v>0</v>
          </cell>
          <cell r="B180">
            <v>0</v>
          </cell>
          <cell r="C180">
            <v>0</v>
          </cell>
          <cell r="D180">
            <v>0</v>
          </cell>
          <cell r="E180">
            <v>0</v>
          </cell>
          <cell r="J180">
            <v>0</v>
          </cell>
        </row>
        <row r="181">
          <cell r="A181">
            <v>0</v>
          </cell>
          <cell r="B181">
            <v>0</v>
          </cell>
          <cell r="C181">
            <v>0</v>
          </cell>
          <cell r="D181">
            <v>0</v>
          </cell>
          <cell r="E181">
            <v>0</v>
          </cell>
          <cell r="J181">
            <v>0</v>
          </cell>
        </row>
        <row r="182">
          <cell r="A182">
            <v>0</v>
          </cell>
          <cell r="B182">
            <v>0</v>
          </cell>
          <cell r="C182">
            <v>0</v>
          </cell>
          <cell r="D182">
            <v>0</v>
          </cell>
          <cell r="E182">
            <v>0</v>
          </cell>
          <cell r="J182">
            <v>0</v>
          </cell>
        </row>
        <row r="183">
          <cell r="A183">
            <v>0</v>
          </cell>
          <cell r="B183">
            <v>0</v>
          </cell>
          <cell r="C183">
            <v>0</v>
          </cell>
          <cell r="D183">
            <v>0</v>
          </cell>
          <cell r="E183">
            <v>0</v>
          </cell>
          <cell r="J183">
            <v>0</v>
          </cell>
        </row>
        <row r="184">
          <cell r="A184">
            <v>0</v>
          </cell>
          <cell r="B184">
            <v>0</v>
          </cell>
          <cell r="C184">
            <v>0</v>
          </cell>
          <cell r="D184">
            <v>0</v>
          </cell>
          <cell r="E184">
            <v>0</v>
          </cell>
          <cell r="J184">
            <v>0</v>
          </cell>
        </row>
        <row r="185">
          <cell r="A185">
            <v>0</v>
          </cell>
          <cell r="B185">
            <v>0</v>
          </cell>
          <cell r="C185">
            <v>0</v>
          </cell>
          <cell r="D185">
            <v>0</v>
          </cell>
          <cell r="E185">
            <v>0</v>
          </cell>
          <cell r="J185">
            <v>0</v>
          </cell>
        </row>
        <row r="186">
          <cell r="A186">
            <v>0</v>
          </cell>
          <cell r="B186">
            <v>0</v>
          </cell>
          <cell r="C186">
            <v>0</v>
          </cell>
          <cell r="D186">
            <v>0</v>
          </cell>
          <cell r="E186">
            <v>0</v>
          </cell>
          <cell r="J186">
            <v>0</v>
          </cell>
        </row>
        <row r="187">
          <cell r="A187">
            <v>0</v>
          </cell>
          <cell r="B187">
            <v>0</v>
          </cell>
          <cell r="C187">
            <v>0</v>
          </cell>
          <cell r="D187">
            <v>0</v>
          </cell>
          <cell r="E187">
            <v>0</v>
          </cell>
          <cell r="J187">
            <v>0</v>
          </cell>
        </row>
        <row r="188">
          <cell r="A188">
            <v>0</v>
          </cell>
          <cell r="B188">
            <v>0</v>
          </cell>
          <cell r="C188">
            <v>0</v>
          </cell>
          <cell r="D188">
            <v>0</v>
          </cell>
          <cell r="E188">
            <v>0</v>
          </cell>
          <cell r="J188">
            <v>0</v>
          </cell>
        </row>
        <row r="189">
          <cell r="A189">
            <v>0</v>
          </cell>
          <cell r="B189">
            <v>0</v>
          </cell>
          <cell r="C189">
            <v>0</v>
          </cell>
          <cell r="D189">
            <v>0</v>
          </cell>
          <cell r="E189">
            <v>0</v>
          </cell>
          <cell r="J189">
            <v>0</v>
          </cell>
        </row>
        <row r="190">
          <cell r="A190">
            <v>0</v>
          </cell>
          <cell r="B190">
            <v>0</v>
          </cell>
          <cell r="C190">
            <v>0</v>
          </cell>
          <cell r="D190">
            <v>0</v>
          </cell>
          <cell r="E190">
            <v>0</v>
          </cell>
          <cell r="J190">
            <v>0</v>
          </cell>
        </row>
        <row r="191">
          <cell r="A191">
            <v>0</v>
          </cell>
          <cell r="B191">
            <v>0</v>
          </cell>
          <cell r="C191">
            <v>0</v>
          </cell>
          <cell r="D191">
            <v>0</v>
          </cell>
          <cell r="E191">
            <v>0</v>
          </cell>
          <cell r="J191">
            <v>0</v>
          </cell>
        </row>
        <row r="192">
          <cell r="A192">
            <v>0</v>
          </cell>
          <cell r="B192">
            <v>0</v>
          </cell>
          <cell r="C192">
            <v>0</v>
          </cell>
          <cell r="D192">
            <v>0</v>
          </cell>
          <cell r="E192">
            <v>0</v>
          </cell>
          <cell r="J192">
            <v>0</v>
          </cell>
        </row>
        <row r="193">
          <cell r="A193">
            <v>0</v>
          </cell>
          <cell r="B193">
            <v>0</v>
          </cell>
          <cell r="C193">
            <v>0</v>
          </cell>
          <cell r="D193">
            <v>0</v>
          </cell>
          <cell r="E193">
            <v>0</v>
          </cell>
          <cell r="J193">
            <v>0</v>
          </cell>
        </row>
        <row r="194">
          <cell r="A194">
            <v>0</v>
          </cell>
          <cell r="B194">
            <v>0</v>
          </cell>
          <cell r="C194">
            <v>0</v>
          </cell>
          <cell r="D194">
            <v>0</v>
          </cell>
          <cell r="E194">
            <v>0</v>
          </cell>
          <cell r="J194">
            <v>0</v>
          </cell>
        </row>
        <row r="195">
          <cell r="A195">
            <v>0</v>
          </cell>
          <cell r="B195">
            <v>0</v>
          </cell>
          <cell r="C195">
            <v>0</v>
          </cell>
          <cell r="D195">
            <v>0</v>
          </cell>
          <cell r="E195">
            <v>0</v>
          </cell>
          <cell r="J195">
            <v>0</v>
          </cell>
        </row>
        <row r="196">
          <cell r="A196">
            <v>0</v>
          </cell>
          <cell r="B196">
            <v>0</v>
          </cell>
          <cell r="C196">
            <v>0</v>
          </cell>
          <cell r="D196">
            <v>0</v>
          </cell>
          <cell r="E196">
            <v>0</v>
          </cell>
          <cell r="J196">
            <v>0</v>
          </cell>
        </row>
        <row r="197">
          <cell r="A197">
            <v>0</v>
          </cell>
          <cell r="B197">
            <v>0</v>
          </cell>
          <cell r="C197">
            <v>0</v>
          </cell>
          <cell r="D197">
            <v>0</v>
          </cell>
          <cell r="E197">
            <v>0</v>
          </cell>
          <cell r="J197">
            <v>0</v>
          </cell>
        </row>
        <row r="198">
          <cell r="A198">
            <v>0</v>
          </cell>
          <cell r="B198">
            <v>0</v>
          </cell>
          <cell r="C198">
            <v>0</v>
          </cell>
          <cell r="D198">
            <v>0</v>
          </cell>
          <cell r="E198">
            <v>0</v>
          </cell>
          <cell r="J198">
            <v>0</v>
          </cell>
        </row>
        <row r="199">
          <cell r="A199">
            <v>0</v>
          </cell>
          <cell r="B199">
            <v>0</v>
          </cell>
          <cell r="C199">
            <v>0</v>
          </cell>
          <cell r="D199">
            <v>0</v>
          </cell>
          <cell r="E199">
            <v>0</v>
          </cell>
          <cell r="J199">
            <v>0</v>
          </cell>
        </row>
        <row r="200">
          <cell r="A200">
            <v>0</v>
          </cell>
          <cell r="B200">
            <v>0</v>
          </cell>
          <cell r="C200">
            <v>0</v>
          </cell>
        </row>
        <row r="201">
          <cell r="A201">
            <v>0</v>
          </cell>
          <cell r="B201">
            <v>0</v>
          </cell>
          <cell r="C201">
            <v>0</v>
          </cell>
        </row>
        <row r="202">
          <cell r="A202">
            <v>0</v>
          </cell>
          <cell r="B202">
            <v>0</v>
          </cell>
          <cell r="C202">
            <v>0</v>
          </cell>
        </row>
        <row r="203">
          <cell r="A203">
            <v>0</v>
          </cell>
          <cell r="B203">
            <v>0</v>
          </cell>
          <cell r="C203">
            <v>0</v>
          </cell>
        </row>
        <row r="204">
          <cell r="A204">
            <v>0</v>
          </cell>
          <cell r="B204">
            <v>0</v>
          </cell>
        </row>
        <row r="205">
          <cell r="A205">
            <v>0</v>
          </cell>
          <cell r="B205">
            <v>0</v>
          </cell>
        </row>
        <row r="206">
          <cell r="A206">
            <v>0</v>
          </cell>
          <cell r="B206">
            <v>0</v>
          </cell>
        </row>
        <row r="207">
          <cell r="A207">
            <v>0</v>
          </cell>
          <cell r="B207">
            <v>0</v>
          </cell>
        </row>
      </sheetData>
      <sheetData sheetId="4"/>
      <sheetData sheetId="5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55385F1-B0FA-448C-B7E7-3A9BB1BF583C}" name="Tabela3" displayName="Tabela3" ref="A2:N203" totalsRowCount="1" headerRowDxfId="31" dataDxfId="29" headerRowBorderDxfId="30" tableBorderDxfId="28">
  <autoFilter ref="A2:N202" xr:uid="{00000000-0009-0000-0100-000003000000}">
    <filterColumn colId="0">
      <filters>
        <filter val="3 R's SOLUÇÕES SUSTENTÁVEIS - Associação de Catadores de Materiais Recicláveis de Montes Claros - 42.533.785/0001-08"/>
        <filter val="ABRCS - Associação Brasileira de Reciclagem e Coleta Seletiva - 17.029.139/0001-60"/>
        <filter val="ACAMAR - Assoc. dos Catadores de Materiais Recicláveis de Lavras - 07.278.554/0001-02"/>
        <filter val="ACAMARE - Associação dos Trabalhadores da Usina de Triagem e Reciclagem de Viçosa -MG - 09.638.608/0001-10"/>
        <filter val="ACAMARES - Associação de Catadores de Materiais Recicláveis de Sarzedo - 21.072.622/0001-03"/>
        <filter val="AÇÃO RECICLAR - Cooperativa de Trabalhadores de Materiais Recicláveis de Poços de Caldas - 08.669.443/0001-81"/>
        <filter val="ACAP - Assoc. de Catadores Amigos de Pains - 08.626.229/0001-48"/>
        <filter val="ACARI - Associação de Catadores Autônomos de Reciclagem Itajubense - 14.081.655/0001-46"/>
        <filter val="ACAT - Assoc. dos Catadores de Materiais recicláveis de Viçosa - 08.149.252/0001-99"/>
        <filter val="ACLAMA - Assoc. De Cachoeira de Minas - 09.034.002/0001-76"/>
        <filter val="ACMARBAND – Associação de Catadores de Materiais Recicláveis de Bandeira - 19.369.381/0001-09"/>
        <filter val="ACMR - Assoc. dos Catadores de Materiais Recicláveis de Sete Lagoas - 06.697.728/0001-09"/>
        <filter val="ACMR - Associação de Catadores de Materiais Recicláveis do Município de José Gonçalves de Minas - 38.289.956/0001-28"/>
        <filter val="ACOPPPMAR - Assoc. de Coletores de Plático, Pet, PVC e Outros Materiais Recicláveis - 12.732.999/0001-42"/>
        <filter val="ACRU - Assoc. de Catadores e Recicladores de Uberlândia - 13.751.203/0001-61"/>
        <filter val="AGUAPE - Cooperativa Mista de Trabalho e Produção de Coleta Seletiva, Reaproveitamento e Reciclagem de Lixo Ltda - 08.727.960/0001-60"/>
        <filter val="APACO - Associação Preservando o Meio Ambiente de Conceição dos Ouros - 33.746.189/0001-15"/>
        <filter val="ARBE - Assoc. de Recicladores Boa Esperança - 14.784.866/0001-45"/>
        <filter val="ARC - Associação dos Agentes Recicladores de Crucilândia e Região - 11.681.965/0001-03"/>
        <filter val="ARCA -Assoc. de Recicladores e Catadores Autônomos - 08.663.397/0001-03"/>
        <filter val="ARCBS – Associação Recicle Consciente em Bom Sucesso - 29.315.217/0001-72"/>
        <filter val="ARMARRESOL - Associação dos Recicladores de Materiais Reutilizáveis e Recicláveis de Sete Lagoas - 20.068.986/0001-49"/>
        <filter val="ASCABEV - Associação dos Catadores de Materiais Recicláveis de Belo Vale - 11.914.044/0001-43"/>
        <filter val="ASCABOC - ASSOCIAÇÃO DE CATADORES DE MATERIAIS RECICLÁVEIS DE BOCAIÚVA - 06.864.281/0001-07"/>
        <filter val="ASCAFRU - Associação de Catadores de Materiais Recicláveis do Município de Frutal - 28.910.934/0001-80"/>
        <filter val="ASCAJ - Assoc. dos Catadores de Materiais Recicláveis Unidos por Janauba - 10.538.357/0001-81"/>
        <filter val="ASCALP - Assoc. de Catadores de Papel, Papelão e Materiais Reaproveitáveis de Lagoa da Prata - 05.318.859/0001-67"/>
        <filter val="ASCAM – Associação dos Catadores de Materiais Recicláveis de Matipó - 29.302.789/0001-17"/>
        <filter val="ASCAMARC - Assoc. dos Catadores de Materiais Recicláveis de Caxambú - 17.209.317/0001-35"/>
        <filter val="ASCAMARE ESMERALDAS - Associação dos Catadores de Materiais Recicláveis de Esmeraldas - 29.460.106/0001-50"/>
        <filter val="ASCAMARE L. SANTA - Assoc. dos Catadores de Materiais Recicláveis de Lagoa Santa - 05.742.826/0001-40"/>
        <filter val="ASCAMARE P. MORAIS – Associação de Catadores de Materiais Recicláveis de Prudente de Morais - 33.332.616/0001-19"/>
        <filter val="ASCAMAREM - Assoc. dos Trabalhadores e Coletadores de Materiais Recicláveis de Muriaé - 12.373.657/0001-83"/>
        <filter val="ASCAMINAS - Associação de Catadores de Materiais Recicláveis do Município de Alvorada de Minas - 29.865.803/0001-90"/>
        <filter val="ASCAMP - Assoc. dos Catadores de Materiais Recicláveis de Pará de Minas - 05.365.033/0001-59"/>
        <filter val="ASCANAVI - Assoc. dos Catadores de Materiais Recicláveis, Natureza Viva Governador Valadares - 04.893.644/0001-07"/>
        <filter val="ASCAP - Assoc. dos Catadores de Papel e Material Reciclável de Nova Lima - 05.267.111/0001-82"/>
        <filter val="ASCAP CARMO DO PARANAÍBA - Assoc. dos Catadores de Materiais Recicláveis de Carmo do Paranaiba - 14.504.627/0001-94"/>
        <filter val="ASCAPEL PEDRO LEOPOLDO - Assoc. dos Catadores de Pedro Leopoldo - 08.621.519/0001-07"/>
        <filter val="ASCARIPI - Assoc. dos Catadores de Rio Piracicaba - 06.634.995/0001-29"/>
        <filter val="ASCARMARITA – Associação dos Catadores de Recicláveis e Materiais Reaproveitáveis de Itabira - 11.722.955/0001-79"/>
        <filter val="ASCAS - Assoc. dos Catadores de Materiais Recicláveis de São João Del Rei - 06.329.323/0001-00"/>
        <filter val="ASCATI - Assoc. dos Catadores de Materiais Recicláveis de Timóteo - 05.916.197/0001-27"/>
        <filter val="ASCITO - Assoc. dos Catadores de Materiais Recicláveis de Itabirito - 05.684.273/0001-16"/>
        <filter val="ASCOB - Assoc. dos Catadores de Materiais Recicláveis e Reaproveitáveis de Ouro Branco - 10.771.546/0001-08"/>
        <filter val="ASCOL - Assoc. dos Catadores de Materiais Recicláveis de Oliveira - 09.425.479/0001-82"/>
        <filter val="ASCREPI - Assoc. de Catadores de Recicláveis de Pimenta - 19.011.333/0001-44"/>
        <filter val="ASMAC - Assoc. dos Catadores Autônomos de Mat.Recicláveis de Contagem - 05.316.015/0001-87"/>
        <filter val="ASMARE - Assoc. dos Catadores de Papel, Papelão e Material Reaproveitavél - 38.743.035/0001-93"/>
        <filter val="ASSECRUZ - Associação ecológica de Cruzília - 07.303.440/0001-67"/>
        <filter val="ASSOCIRECICLE - Assoc. dos Recicladores de Belo Horizonte - 07.564.394/0001-50"/>
        <filter val="ASSOSAN - Associação de Catadores e Separadores de Materiais Recicláveis de Santa Rita de Caldas - 08.990.351/0001-07"/>
        <filter val="ASSOTAIAMAN - Assoc. dos Catadores de Materiais Recicláveis do Bairro Taiaman - 15.350.557/0001-20"/>
        <filter val="ASTRAPI - Assoc. dos Trabalhadores com Materiais Recicláveis de Ibirité - 04.497.879/0001-80"/>
        <filter val="ASTRIFLORES - Associação dos Catadores e Triadores de Materiais Recicláveis de Florestal - 09.636.570/0001-47"/>
        <filter val="ATLIMARJOM - Assoc. dos Trab.de Limpeza e Mat.Recicláveis de João Monlevade - 04.709.727/0001-01"/>
        <filter val="ATREMAR - Assoc. Trêspontana dos Catadores de Materais Recicláveis - 09.411.353/0001-59"/>
        <filter val="AVICAT - Associação Vicenciana de Catadores - 31.758.604/1000-25"/>
        <filter val="CAMAR - Assoc. de Catadores de Material Reciclável de Mariana - 12.264.337/0001-95"/>
        <filter val="CO.R.U. - Coop. dos Recicladores de Uberlândia - 06.051.218/0001-51"/>
        <filter val="COOMARP Pampulha - Coop. dos Trabalhadores com Mat.Recicláveis da Pampulha Ltda. - 10.880.302/0001-55"/>
        <filter val="COOPEMAR - Coop. de Catadores de Materiais Recicláveis da Região Oeste de Belo Horizonte - 07.121.298/0001-37"/>
        <filter val="COOPERARE - Coop. dos Produtores de Materiais Recicláveis de Araxá - 06.327.689/0001-40"/>
        <filter val="COOPERCATA - Coop. Rede Solidaria de Contagem - 20.750.889/0001-31"/>
        <filter val="COOPERCICLA (PARACATU) - Coop. dos Catadores e Recicladores do Noroeste de Minas LTDA - 09.913.001/0001-00"/>
        <filter val="COOPERSOLI - Coop. Solidária dos Recicladores e Grupos Prod.do Barreiro e Região - 06.226.584/0001-02"/>
        <filter val="COOPERSUL - Cooperativa de Trabalho Regional Sul de Reciclagem e Preservação de Poços de Caldas Ltda - 16.422.589/0001-56"/>
        <filter val="COOPERT - Coop. de Reciclagem e Trabalho - 03.154.785/0001-45"/>
        <filter val="COOPERU - Coop. Recolhedores Autônomos de Resíduos Solídos e Mat. Recicl. Uberaba - 05.843.802/0001-87"/>
        <filter val="COOPESOL Leste - Coop. Solidária dos Trab. e Grupos Produtivos da Região Leste - 08.067.920/0001-39"/>
        <filter val="COOPRARTE - Coop. de Produção Artezanal Ltda - 07.036.587/0001-38"/>
        <filter val="COOPTAL – Cooperativa de Reciclagem do Pontal - 24.986.628/0001-76"/>
        <filter val="COORPNOVA - Cooperativa dos Recicladores de Ponte Nova - 19.234.451/0001-11"/>
        <filter val="COPERCICLA - Coop. de Reciclagem de Ituiutaba - 06.190.202/0001-20"/>
        <filter val="MÃOS AMIGAS - Associação Mãos Amigas dos Catadores de Materiais Recicláveis de Sabará - 19.304.297/0001-07"/>
        <filter val="NATUREZA VIVA - Assoc. dos Catadores e Recicladores - 13.930.030/0001-49"/>
        <filter val="RECICARMO(RIO CLARO)- Assoc. de Agentes de Meio Ambiente de Carmo do Rio Claro - 07.109.445/0001-53"/>
        <filter val="RECICLA (GUAXUPÉ) - Cooperativa de Reciclagem de Guaxupé e Região - 39.987.531/0001-55"/>
        <filter val="RECICLAJU - Associação de Catadores de Materiais Recicláveis de Juruaia - 28.443.269/0001-61"/>
        <filter val="RECICLANEP - Coop de Trab dos Profissionais em Coleta, Processamento e Comercialização de Mat Recicláveis e Reutilizáveis de Nepomuceno LTDA - 16.675.907/0001-90"/>
        <filter val="RECICLAR - Assoc. Mineira de Catadores de Materiais Recicláveis - 24.472.825/0001-77"/>
        <filter val="RECICLASIM - Associação de Apanhadores de Materiais Recicláveis de Simonésia - 15.291.940/0001-54"/>
        <filter val="RECICLAU - Associação dos Catadores de Papel, Papelão e Material Reciclável de Ubá - 04.782.852/0001-39"/>
        <filter val="UNICAP - União dos Catadores de Piranguçu - 10.560.015/0001-68"/>
        <filter val="UNICICLA - Associação dos Catadores de Materiais Recicláveis de Nova união - 23.105.692/0001-38"/>
      </filters>
    </filterColumn>
  </autoFilter>
  <sortState xmlns:xlrd2="http://schemas.microsoft.com/office/spreadsheetml/2017/richdata2" ref="A3:N202">
    <sortCondition ref="A2:A202"/>
  </sortState>
  <tableColumns count="14">
    <tableColumn id="1" xr3:uid="{E2CAA2E8-7B5E-4250-86F4-82EC0CBD744B}" name="ORGANIZAÇÃO/ASSOCIAÇÃO" dataDxfId="27" totalsRowDxfId="26">
      <calculatedColumnFormula>[1]VALORES!#REF!</calculatedColumnFormula>
    </tableColumn>
    <tableColumn id="8" xr3:uid="{06D34BB4-4ADE-4860-978B-45908C6B2535}" name="PRESTAÇÃO DE CONTAS" dataDxfId="25" totalsRowDxfId="24">
      <calculatedColumnFormula>VLOOKUP(Tabela3[[#This Row],[ORGANIZAÇÃO/ASSOCIAÇÃO]],[1]!Tabela1[#Data],3,FALSE)</calculatedColumnFormula>
    </tableColumn>
    <tableColumn id="9" xr3:uid="{6342CA88-3703-4FD0-A56A-A0B5730B713B}" name="LISTA DE MEMBROS" dataDxfId="23" totalsRowDxfId="22">
      <calculatedColumnFormula>VLOOKUP(Tabela3[[#This Row],[ORGANIZAÇÃO/ASSOCIAÇÃO]],[1]!Tabela1[[Associação]:[LISTA DE MEMBROS]],4,FALSE)</calculatedColumnFormula>
    </tableColumn>
    <tableColumn id="2" xr3:uid="{5B1216B6-4F75-4254-AB49-22915DC09390}" name="SIGLA" dataDxfId="21" totalsRowDxfId="20">
      <calculatedColumnFormula>VLOOKUP(Tabela3[[#This Row],[ORGANIZAÇÃO/ASSOCIAÇÃO]],[1]!Tabela1[#Data],5,FALSE)</calculatedColumnFormula>
    </tableColumn>
    <tableColumn id="3" xr3:uid="{617C8468-A461-4F1E-9C7C-CC922884395A}" name="BANCO" dataDxfId="19" totalsRowDxfId="18">
      <calculatedColumnFormula>VLOOKUP(Tabela3[[#This Row],[ORGANIZAÇÃO/ASSOCIAÇÃO]],[1]!Tabela1[#Data],6,FALSE)</calculatedColumnFormula>
    </tableColumn>
    <tableColumn id="4" xr3:uid="{2596448A-A041-4252-B466-8CFA5406682A}" name="C/C" dataDxfId="17" totalsRowDxfId="16">
      <calculatedColumnFormula>VLOOKUP(Tabela3[[#This Row],[ORGANIZAÇÃO/ASSOCIAÇÃO]],[1]!Tabela1[#Data],7,FALSE)</calculatedColumnFormula>
    </tableColumn>
    <tableColumn id="5" xr3:uid="{B6E38076-B0E3-4D04-8195-BD94646462F0}" name="AG" dataDxfId="15" totalsRowDxfId="14">
      <calculatedColumnFormula>VLOOKUP(Tabela3[[#This Row],[ORGANIZAÇÃO/ASSOCIAÇÃO]],[1]!Tabela1[#Data],8,FALSE)</calculatedColumnFormula>
    </tableColumn>
    <tableColumn id="10" xr3:uid="{80C7C28C-BBA4-405D-8DB2-A168A0143D16}" name="OP" dataDxfId="13" totalsRowDxfId="12">
      <calculatedColumnFormula>VLOOKUP(Tabela3[[#This Row],[ORGANIZAÇÃO/ASSOCIAÇÃO]],[1]!Tabela1[#Data],9,FALSE)</calculatedColumnFormula>
    </tableColumn>
    <tableColumn id="6" xr3:uid="{32F7A877-4FC1-45EA-A89F-1579DC52D39A}" name="VALOR DE REPASSE (R$" totalsRowFunction="custom" dataDxfId="11" totalsRowDxfId="10">
      <calculatedColumnFormula>[1]VALORES!#REF!</calculatedColumnFormula>
      <totalsRowFormula>SUBTOTAL(9,I3:I202)</totalsRowFormula>
    </tableColumn>
    <tableColumn id="7" xr3:uid="{9803E9F2-A9CD-4940-A1E5-4D82EE354D08}" name="Reciclados METAL (Kg)" totalsRowFunction="custom" dataDxfId="9" totalsRowDxfId="8">
      <calculatedColumnFormula>[1]VALORES!B11</calculatedColumnFormula>
      <totalsRowFormula>SUBTOTAL(9,J3:J202)</totalsRowFormula>
    </tableColumn>
    <tableColumn id="11" xr3:uid="{1CEAEB91-8EAF-4FFD-BF70-0FF6CC706F5B}" name="Reciclados PAPEL (Kg)" totalsRowFunction="custom" dataDxfId="7" totalsRowDxfId="6">
      <calculatedColumnFormula>[1]VALORES!C11</calculatedColumnFormula>
      <totalsRowFormula>SUBTOTAL(9,K3:K202)</totalsRowFormula>
    </tableColumn>
    <tableColumn id="12" xr3:uid="{3CC68D77-CA0B-4107-BC5E-460D658C6726}" name="Reciclados PLÁSTICO (Kg)" totalsRowFunction="custom" dataDxfId="5" totalsRowDxfId="4">
      <calculatedColumnFormula>[1]VALORES!D11</calculatedColumnFormula>
      <totalsRowFormula>SUBTOTAL(9,L3:L202)</totalsRowFormula>
    </tableColumn>
    <tableColumn id="13" xr3:uid="{379699A1-BBB5-47DD-B6D0-F33EB4C99582}" name="Reciclados VIDRO (Kg)" totalsRowFunction="custom" dataDxfId="3" totalsRowDxfId="2">
      <calculatedColumnFormula>[1]VALORES!E11</calculatedColumnFormula>
      <totalsRowFormula>SUBTOTAL(9,M3:M202)</totalsRowFormula>
    </tableColumn>
    <tableColumn id="14" xr3:uid="{BA6A02F8-35F0-495E-AF58-DA1A61016668}" name="TOTAL RECICLADOS (Kg)" totalsRowFunction="custom" dataDxfId="1" totalsRowDxfId="0">
      <calculatedColumnFormula>Tabela3[[#This Row],[Reciclados METAL (Kg)]]+Tabela3[[#This Row],[Reciclados PAPEL (Kg)]]+Tabela3[[#This Row],[Reciclados PLÁSTICO (Kg)]]+Tabela3[[#This Row],[Reciclados VIDRO (Kg)]]</calculatedColumnFormula>
      <totalsRowFormula>SUBTOTAL(9,N3:N202)</totalsRowFormula>
    </tableColumn>
  </tableColumns>
  <tableStyleInfo name="TableStyleLight16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26A2C6-3F5A-4570-8391-DBEB48F16D0B}">
  <sheetPr>
    <pageSetUpPr fitToPage="1"/>
  </sheetPr>
  <dimension ref="A1:N203"/>
  <sheetViews>
    <sheetView tabSelected="1" workbookViewId="0">
      <selection activeCell="D2" sqref="D1:D1048576"/>
    </sheetView>
  </sheetViews>
  <sheetFormatPr defaultColWidth="9.140625" defaultRowHeight="15" x14ac:dyDescent="0.25"/>
  <cols>
    <col min="1" max="1" width="84.140625" customWidth="1"/>
    <col min="2" max="2" width="15.140625" customWidth="1"/>
    <col min="3" max="3" width="16.42578125" style="13" customWidth="1"/>
    <col min="4" max="4" width="17" hidden="1" customWidth="1"/>
    <col min="5" max="6" width="16.42578125" hidden="1" customWidth="1"/>
    <col min="7" max="7" width="14.28515625" hidden="1" customWidth="1"/>
    <col min="8" max="8" width="12.140625" style="13" hidden="1" customWidth="1"/>
    <col min="9" max="9" width="26" bestFit="1" customWidth="1"/>
    <col min="10" max="10" width="15.5703125" bestFit="1" customWidth="1"/>
    <col min="11" max="11" width="16.140625" bestFit="1" customWidth="1"/>
    <col min="12" max="12" width="18.140625" bestFit="1" customWidth="1"/>
    <col min="13" max="13" width="15.28515625" bestFit="1" customWidth="1"/>
    <col min="14" max="14" width="20.5703125" bestFit="1" customWidth="1"/>
  </cols>
  <sheetData>
    <row r="1" spans="1:14" ht="30.75" customHeight="1" x14ac:dyDescent="0.25">
      <c r="A1" s="16" t="s">
        <v>0</v>
      </c>
      <c r="B1" s="16"/>
      <c r="C1" s="16"/>
      <c r="D1" s="16"/>
      <c r="E1" s="16"/>
      <c r="F1" s="16"/>
      <c r="G1" s="16"/>
      <c r="H1" s="17"/>
      <c r="I1" s="16"/>
    </row>
    <row r="2" spans="1:14" s="8" customFormat="1" ht="42.75" customHeight="1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2" t="s">
        <v>8</v>
      </c>
      <c r="I2" s="1" t="s">
        <v>9</v>
      </c>
      <c r="J2" s="3" t="s">
        <v>10</v>
      </c>
      <c r="K2" s="4" t="s">
        <v>11</v>
      </c>
      <c r="L2" s="5" t="s">
        <v>12</v>
      </c>
      <c r="M2" s="6" t="s">
        <v>13</v>
      </c>
      <c r="N2" s="7" t="s">
        <v>14</v>
      </c>
    </row>
    <row r="3" spans="1:14" hidden="1" x14ac:dyDescent="0.25">
      <c r="A3" s="9">
        <f>[1]VALORES!A97</f>
        <v>0</v>
      </c>
      <c r="B3" s="9" t="e">
        <f>VLOOKUP(Tabela3[[#This Row],[ORGANIZAÇÃO/ASSOCIAÇÃO]],[1]!Tabela1[#Data],3,FALSE)</f>
        <v>#N/A</v>
      </c>
      <c r="C3" s="10" t="e">
        <f>VLOOKUP(Tabela3[[#This Row],[ORGANIZAÇÃO/ASSOCIAÇÃO]],[1]!Tabela1[[Associação]:[LISTA DE MEMBROS]],4,FALSE)</f>
        <v>#N/A</v>
      </c>
      <c r="D3" s="9" t="e">
        <f>VLOOKUP(Tabela3[[#This Row],[ORGANIZAÇÃO/ASSOCIAÇÃO]],[1]!Tabela1[#Data],5,FALSE)</f>
        <v>#N/A</v>
      </c>
      <c r="E3" s="9" t="e">
        <f>VLOOKUP(Tabela3[[#This Row],[ORGANIZAÇÃO/ASSOCIAÇÃO]],[1]!Tabela1[#Data],6,FALSE)</f>
        <v>#N/A</v>
      </c>
      <c r="F3" s="9" t="e">
        <f>VLOOKUP(Tabela3[[#This Row],[ORGANIZAÇÃO/ASSOCIAÇÃO]],[1]!Tabela1[#Data],7,FALSE)</f>
        <v>#N/A</v>
      </c>
      <c r="G3" s="9" t="e">
        <f>VLOOKUP(Tabela3[[#This Row],[ORGANIZAÇÃO/ASSOCIAÇÃO]],[1]!Tabela1[#Data],8,FALSE)</f>
        <v>#N/A</v>
      </c>
      <c r="H3" s="9" t="e">
        <f>VLOOKUP(Tabela3[[#This Row],[ORGANIZAÇÃO/ASSOCIAÇÃO]],[1]!Tabela1[#Data],9,FALSE)</f>
        <v>#N/A</v>
      </c>
      <c r="I3" s="11">
        <f>[1]VALORES!J97</f>
        <v>0</v>
      </c>
      <c r="J3" s="12">
        <f>[1]VALORES!B97</f>
        <v>0</v>
      </c>
      <c r="K3" s="12">
        <f>[1]VALORES!C97</f>
        <v>0</v>
      </c>
      <c r="L3" s="12">
        <f>[1]VALORES!D97</f>
        <v>0</v>
      </c>
      <c r="M3" s="12">
        <f>[1]VALORES!E97</f>
        <v>0</v>
      </c>
      <c r="N3" s="12">
        <f>Tabela3[[#This Row],[Reciclados METAL (Kg)]]+Tabela3[[#This Row],[Reciclados PAPEL (Kg)]]+Tabela3[[#This Row],[Reciclados PLÁSTICO (Kg)]]+Tabela3[[#This Row],[Reciclados VIDRO (Kg)]]</f>
        <v>0</v>
      </c>
    </row>
    <row r="4" spans="1:14" hidden="1" x14ac:dyDescent="0.25">
      <c r="A4" s="9">
        <f>[1]VALORES!A98</f>
        <v>0</v>
      </c>
      <c r="B4" s="9" t="e">
        <f>VLOOKUP(Tabela3[[#This Row],[ORGANIZAÇÃO/ASSOCIAÇÃO]],[1]!Tabela1[#Data],3,FALSE)</f>
        <v>#N/A</v>
      </c>
      <c r="C4" s="10" t="e">
        <f>VLOOKUP(Tabela3[[#This Row],[ORGANIZAÇÃO/ASSOCIAÇÃO]],[1]!Tabela1[[Associação]:[LISTA DE MEMBROS]],4,FALSE)</f>
        <v>#N/A</v>
      </c>
      <c r="D4" s="9" t="e">
        <f>VLOOKUP(Tabela3[[#This Row],[ORGANIZAÇÃO/ASSOCIAÇÃO]],[1]!Tabela1[#Data],5,FALSE)</f>
        <v>#N/A</v>
      </c>
      <c r="E4" s="9" t="e">
        <f>VLOOKUP(Tabela3[[#This Row],[ORGANIZAÇÃO/ASSOCIAÇÃO]],[1]!Tabela1[#Data],6,FALSE)</f>
        <v>#N/A</v>
      </c>
      <c r="F4" s="9" t="e">
        <f>VLOOKUP(Tabela3[[#This Row],[ORGANIZAÇÃO/ASSOCIAÇÃO]],[1]!Tabela1[#Data],7,FALSE)</f>
        <v>#N/A</v>
      </c>
      <c r="G4" s="9" t="e">
        <f>VLOOKUP(Tabela3[[#This Row],[ORGANIZAÇÃO/ASSOCIAÇÃO]],[1]!Tabela1[#Data],8,FALSE)</f>
        <v>#N/A</v>
      </c>
      <c r="H4" s="9" t="e">
        <f>VLOOKUP(Tabela3[[#This Row],[ORGANIZAÇÃO/ASSOCIAÇÃO]],[1]!Tabela1[#Data],9,FALSE)</f>
        <v>#N/A</v>
      </c>
      <c r="I4" s="11">
        <f>[1]VALORES!J98</f>
        <v>0</v>
      </c>
      <c r="J4" s="12">
        <f>[1]VALORES!B98</f>
        <v>0</v>
      </c>
      <c r="K4" s="12">
        <f>[1]VALORES!C98</f>
        <v>0</v>
      </c>
      <c r="L4" s="12">
        <f>[1]VALORES!D98</f>
        <v>0</v>
      </c>
      <c r="M4" s="12">
        <f>[1]VALORES!E98</f>
        <v>0</v>
      </c>
      <c r="N4" s="12">
        <f>Tabela3[[#This Row],[Reciclados METAL (Kg)]]+Tabela3[[#This Row],[Reciclados PAPEL (Kg)]]+Tabela3[[#This Row],[Reciclados PLÁSTICO (Kg)]]+Tabela3[[#This Row],[Reciclados VIDRO (Kg)]]</f>
        <v>0</v>
      </c>
    </row>
    <row r="5" spans="1:14" hidden="1" x14ac:dyDescent="0.25">
      <c r="A5" s="9">
        <f>[1]VALORES!A99</f>
        <v>0</v>
      </c>
      <c r="B5" s="9" t="e">
        <f>VLOOKUP(Tabela3[[#This Row],[ORGANIZAÇÃO/ASSOCIAÇÃO]],[1]!Tabela1[#Data],3,FALSE)</f>
        <v>#N/A</v>
      </c>
      <c r="C5" s="10" t="e">
        <f>VLOOKUP(Tabela3[[#This Row],[ORGANIZAÇÃO/ASSOCIAÇÃO]],[1]!Tabela1[[Associação]:[LISTA DE MEMBROS]],4,FALSE)</f>
        <v>#N/A</v>
      </c>
      <c r="D5" s="9" t="e">
        <f>VLOOKUP(Tabela3[[#This Row],[ORGANIZAÇÃO/ASSOCIAÇÃO]],[1]!Tabela1[#Data],5,FALSE)</f>
        <v>#N/A</v>
      </c>
      <c r="E5" s="9" t="e">
        <f>VLOOKUP(Tabela3[[#This Row],[ORGANIZAÇÃO/ASSOCIAÇÃO]],[1]!Tabela1[#Data],6,FALSE)</f>
        <v>#N/A</v>
      </c>
      <c r="F5" s="9" t="e">
        <f>VLOOKUP(Tabela3[[#This Row],[ORGANIZAÇÃO/ASSOCIAÇÃO]],[1]!Tabela1[#Data],7,FALSE)</f>
        <v>#N/A</v>
      </c>
      <c r="G5" s="9" t="e">
        <f>VLOOKUP(Tabela3[[#This Row],[ORGANIZAÇÃO/ASSOCIAÇÃO]],[1]!Tabela1[#Data],8,FALSE)</f>
        <v>#N/A</v>
      </c>
      <c r="H5" s="9" t="e">
        <f>VLOOKUP(Tabela3[[#This Row],[ORGANIZAÇÃO/ASSOCIAÇÃO]],[1]!Tabela1[#Data],9,FALSE)</f>
        <v>#N/A</v>
      </c>
      <c r="I5" s="11">
        <f>[1]VALORES!J99</f>
        <v>0</v>
      </c>
      <c r="J5" s="12">
        <f>[1]VALORES!B99</f>
        <v>0</v>
      </c>
      <c r="K5" s="12">
        <f>[1]VALORES!C99</f>
        <v>0</v>
      </c>
      <c r="L5" s="12">
        <f>[1]VALORES!D99</f>
        <v>0</v>
      </c>
      <c r="M5" s="12">
        <f>[1]VALORES!E99</f>
        <v>0</v>
      </c>
      <c r="N5" s="12">
        <f>Tabela3[[#This Row],[Reciclados METAL (Kg)]]+Tabela3[[#This Row],[Reciclados PAPEL (Kg)]]+Tabela3[[#This Row],[Reciclados PLÁSTICO (Kg)]]+Tabela3[[#This Row],[Reciclados VIDRO (Kg)]]</f>
        <v>0</v>
      </c>
    </row>
    <row r="6" spans="1:14" hidden="1" x14ac:dyDescent="0.25">
      <c r="A6" s="9">
        <f>[1]VALORES!A100</f>
        <v>0</v>
      </c>
      <c r="B6" s="9" t="e">
        <f>VLOOKUP(Tabela3[[#This Row],[ORGANIZAÇÃO/ASSOCIAÇÃO]],[1]!Tabela1[#Data],3,FALSE)</f>
        <v>#N/A</v>
      </c>
      <c r="C6" s="10" t="e">
        <f>VLOOKUP(Tabela3[[#This Row],[ORGANIZAÇÃO/ASSOCIAÇÃO]],[1]!Tabela1[[Associação]:[LISTA DE MEMBROS]],4,FALSE)</f>
        <v>#N/A</v>
      </c>
      <c r="D6" s="9" t="e">
        <f>VLOOKUP(Tabela3[[#This Row],[ORGANIZAÇÃO/ASSOCIAÇÃO]],[1]!Tabela1[#Data],5,FALSE)</f>
        <v>#N/A</v>
      </c>
      <c r="E6" s="9" t="e">
        <f>VLOOKUP(Tabela3[[#This Row],[ORGANIZAÇÃO/ASSOCIAÇÃO]],[1]!Tabela1[#Data],6,FALSE)</f>
        <v>#N/A</v>
      </c>
      <c r="F6" s="9" t="e">
        <f>VLOOKUP(Tabela3[[#This Row],[ORGANIZAÇÃO/ASSOCIAÇÃO]],[1]!Tabela1[#Data],7,FALSE)</f>
        <v>#N/A</v>
      </c>
      <c r="G6" s="9" t="e">
        <f>VLOOKUP(Tabela3[[#This Row],[ORGANIZAÇÃO/ASSOCIAÇÃO]],[1]!Tabela1[#Data],8,FALSE)</f>
        <v>#N/A</v>
      </c>
      <c r="H6" s="9" t="e">
        <f>VLOOKUP(Tabela3[[#This Row],[ORGANIZAÇÃO/ASSOCIAÇÃO]],[1]!Tabela1[#Data],9,FALSE)</f>
        <v>#N/A</v>
      </c>
      <c r="I6" s="11">
        <f>[1]VALORES!J100</f>
        <v>0</v>
      </c>
      <c r="J6" s="12">
        <f>[1]VALORES!B100</f>
        <v>0</v>
      </c>
      <c r="K6" s="12">
        <f>[1]VALORES!C100</f>
        <v>0</v>
      </c>
      <c r="L6" s="12">
        <f>[1]VALORES!D100</f>
        <v>0</v>
      </c>
      <c r="M6" s="12">
        <f>[1]VALORES!E100</f>
        <v>0</v>
      </c>
      <c r="N6" s="12">
        <f>Tabela3[[#This Row],[Reciclados METAL (Kg)]]+Tabela3[[#This Row],[Reciclados PAPEL (Kg)]]+Tabela3[[#This Row],[Reciclados PLÁSTICO (Kg)]]+Tabela3[[#This Row],[Reciclados VIDRO (Kg)]]</f>
        <v>0</v>
      </c>
    </row>
    <row r="7" spans="1:14" hidden="1" x14ac:dyDescent="0.25">
      <c r="A7" s="9">
        <f>[1]VALORES!A101</f>
        <v>0</v>
      </c>
      <c r="B7" s="9" t="e">
        <f>VLOOKUP(Tabela3[[#This Row],[ORGANIZAÇÃO/ASSOCIAÇÃO]],[1]!Tabela1[#Data],3,FALSE)</f>
        <v>#N/A</v>
      </c>
      <c r="C7" s="10" t="e">
        <f>VLOOKUP(Tabela3[[#This Row],[ORGANIZAÇÃO/ASSOCIAÇÃO]],[1]!Tabela1[[Associação]:[LISTA DE MEMBROS]],4,FALSE)</f>
        <v>#N/A</v>
      </c>
      <c r="D7" s="9" t="e">
        <f>VLOOKUP(Tabela3[[#This Row],[ORGANIZAÇÃO/ASSOCIAÇÃO]],[1]!Tabela1[#Data],5,FALSE)</f>
        <v>#N/A</v>
      </c>
      <c r="E7" s="9" t="e">
        <f>VLOOKUP(Tabela3[[#This Row],[ORGANIZAÇÃO/ASSOCIAÇÃO]],[1]!Tabela1[#Data],6,FALSE)</f>
        <v>#N/A</v>
      </c>
      <c r="F7" s="9" t="e">
        <f>VLOOKUP(Tabela3[[#This Row],[ORGANIZAÇÃO/ASSOCIAÇÃO]],[1]!Tabela1[#Data],7,FALSE)</f>
        <v>#N/A</v>
      </c>
      <c r="G7" s="9" t="e">
        <f>VLOOKUP(Tabela3[[#This Row],[ORGANIZAÇÃO/ASSOCIAÇÃO]],[1]!Tabela1[#Data],8,FALSE)</f>
        <v>#N/A</v>
      </c>
      <c r="H7" s="9" t="e">
        <f>VLOOKUP(Tabela3[[#This Row],[ORGANIZAÇÃO/ASSOCIAÇÃO]],[1]!Tabela1[#Data],9,FALSE)</f>
        <v>#N/A</v>
      </c>
      <c r="I7" s="11">
        <f>[1]VALORES!J101</f>
        <v>0</v>
      </c>
      <c r="J7" s="12">
        <f>[1]VALORES!B101</f>
        <v>0</v>
      </c>
      <c r="K7" s="12">
        <f>[1]VALORES!C101</f>
        <v>0</v>
      </c>
      <c r="L7" s="12">
        <f>[1]VALORES!D101</f>
        <v>0</v>
      </c>
      <c r="M7" s="12">
        <f>[1]VALORES!E101</f>
        <v>0</v>
      </c>
      <c r="N7" s="12">
        <f>Tabela3[[#This Row],[Reciclados METAL (Kg)]]+Tabela3[[#This Row],[Reciclados PAPEL (Kg)]]+Tabela3[[#This Row],[Reciclados PLÁSTICO (Kg)]]+Tabela3[[#This Row],[Reciclados VIDRO (Kg)]]</f>
        <v>0</v>
      </c>
    </row>
    <row r="8" spans="1:14" hidden="1" x14ac:dyDescent="0.25">
      <c r="A8" s="9">
        <f>[1]VALORES!A102</f>
        <v>0</v>
      </c>
      <c r="B8" s="9" t="e">
        <f>VLOOKUP(Tabela3[[#This Row],[ORGANIZAÇÃO/ASSOCIAÇÃO]],[1]!Tabela1[#Data],3,FALSE)</f>
        <v>#N/A</v>
      </c>
      <c r="C8" s="10" t="e">
        <f>VLOOKUP(Tabela3[[#This Row],[ORGANIZAÇÃO/ASSOCIAÇÃO]],[1]!Tabela1[[Associação]:[LISTA DE MEMBROS]],4,FALSE)</f>
        <v>#N/A</v>
      </c>
      <c r="D8" s="9" t="e">
        <f>VLOOKUP(Tabela3[[#This Row],[ORGANIZAÇÃO/ASSOCIAÇÃO]],[1]!Tabela1[#Data],5,FALSE)</f>
        <v>#N/A</v>
      </c>
      <c r="E8" s="9" t="e">
        <f>VLOOKUP(Tabela3[[#This Row],[ORGANIZAÇÃO/ASSOCIAÇÃO]],[1]!Tabela1[#Data],6,FALSE)</f>
        <v>#N/A</v>
      </c>
      <c r="F8" s="9" t="e">
        <f>VLOOKUP(Tabela3[[#This Row],[ORGANIZAÇÃO/ASSOCIAÇÃO]],[1]!Tabela1[#Data],7,FALSE)</f>
        <v>#N/A</v>
      </c>
      <c r="G8" s="9" t="e">
        <f>VLOOKUP(Tabela3[[#This Row],[ORGANIZAÇÃO/ASSOCIAÇÃO]],[1]!Tabela1[#Data],8,FALSE)</f>
        <v>#N/A</v>
      </c>
      <c r="H8" s="9" t="e">
        <f>VLOOKUP(Tabela3[[#This Row],[ORGANIZAÇÃO/ASSOCIAÇÃO]],[1]!Tabela1[#Data],9,FALSE)</f>
        <v>#N/A</v>
      </c>
      <c r="I8" s="11">
        <f>[1]VALORES!J102</f>
        <v>0</v>
      </c>
      <c r="J8" s="12">
        <f>[1]VALORES!B102</f>
        <v>0</v>
      </c>
      <c r="K8" s="12">
        <f>[1]VALORES!C102</f>
        <v>0</v>
      </c>
      <c r="L8" s="12">
        <f>[1]VALORES!D102</f>
        <v>0</v>
      </c>
      <c r="M8" s="12">
        <f>[1]VALORES!E102</f>
        <v>0</v>
      </c>
      <c r="N8" s="12">
        <f>Tabela3[[#This Row],[Reciclados METAL (Kg)]]+Tabela3[[#This Row],[Reciclados PAPEL (Kg)]]+Tabela3[[#This Row],[Reciclados PLÁSTICO (Kg)]]+Tabela3[[#This Row],[Reciclados VIDRO (Kg)]]</f>
        <v>0</v>
      </c>
    </row>
    <row r="9" spans="1:14" hidden="1" x14ac:dyDescent="0.25">
      <c r="A9" s="9">
        <f>[1]VALORES!A103</f>
        <v>0</v>
      </c>
      <c r="B9" s="9" t="e">
        <f>VLOOKUP(Tabela3[[#This Row],[ORGANIZAÇÃO/ASSOCIAÇÃO]],[1]!Tabela1[#Data],3,FALSE)</f>
        <v>#N/A</v>
      </c>
      <c r="C9" s="10" t="e">
        <f>VLOOKUP(Tabela3[[#This Row],[ORGANIZAÇÃO/ASSOCIAÇÃO]],[1]!Tabela1[[Associação]:[LISTA DE MEMBROS]],4,FALSE)</f>
        <v>#N/A</v>
      </c>
      <c r="D9" s="9" t="e">
        <f>VLOOKUP(Tabela3[[#This Row],[ORGANIZAÇÃO/ASSOCIAÇÃO]],[1]!Tabela1[#Data],5,FALSE)</f>
        <v>#N/A</v>
      </c>
      <c r="E9" s="9" t="e">
        <f>VLOOKUP(Tabela3[[#This Row],[ORGANIZAÇÃO/ASSOCIAÇÃO]],[1]!Tabela1[#Data],6,FALSE)</f>
        <v>#N/A</v>
      </c>
      <c r="F9" s="9" t="e">
        <f>VLOOKUP(Tabela3[[#This Row],[ORGANIZAÇÃO/ASSOCIAÇÃO]],[1]!Tabela1[#Data],7,FALSE)</f>
        <v>#N/A</v>
      </c>
      <c r="G9" s="9" t="e">
        <f>VLOOKUP(Tabela3[[#This Row],[ORGANIZAÇÃO/ASSOCIAÇÃO]],[1]!Tabela1[#Data],8,FALSE)</f>
        <v>#N/A</v>
      </c>
      <c r="H9" s="9" t="e">
        <f>VLOOKUP(Tabela3[[#This Row],[ORGANIZAÇÃO/ASSOCIAÇÃO]],[1]!Tabela1[#Data],9,FALSE)</f>
        <v>#N/A</v>
      </c>
      <c r="I9" s="11">
        <f>[1]VALORES!J103</f>
        <v>0</v>
      </c>
      <c r="J9" s="12">
        <f>[1]VALORES!B103</f>
        <v>0</v>
      </c>
      <c r="K9" s="12">
        <f>[1]VALORES!C103</f>
        <v>0</v>
      </c>
      <c r="L9" s="12">
        <f>[1]VALORES!D103</f>
        <v>0</v>
      </c>
      <c r="M9" s="12">
        <f>[1]VALORES!E103</f>
        <v>0</v>
      </c>
      <c r="N9" s="12">
        <f>Tabela3[[#This Row],[Reciclados METAL (Kg)]]+Tabela3[[#This Row],[Reciclados PAPEL (Kg)]]+Tabela3[[#This Row],[Reciclados PLÁSTICO (Kg)]]+Tabela3[[#This Row],[Reciclados VIDRO (Kg)]]</f>
        <v>0</v>
      </c>
    </row>
    <row r="10" spans="1:14" hidden="1" x14ac:dyDescent="0.25">
      <c r="A10" s="9">
        <f>[1]VALORES!A104</f>
        <v>0</v>
      </c>
      <c r="B10" s="9" t="e">
        <f>VLOOKUP(Tabela3[[#This Row],[ORGANIZAÇÃO/ASSOCIAÇÃO]],[1]!Tabela1[#Data],3,FALSE)</f>
        <v>#N/A</v>
      </c>
      <c r="C10" s="10" t="e">
        <f>VLOOKUP(Tabela3[[#This Row],[ORGANIZAÇÃO/ASSOCIAÇÃO]],[1]!Tabela1[[Associação]:[LISTA DE MEMBROS]],4,FALSE)</f>
        <v>#N/A</v>
      </c>
      <c r="D10" s="9" t="e">
        <f>VLOOKUP(Tabela3[[#This Row],[ORGANIZAÇÃO/ASSOCIAÇÃO]],[1]!Tabela1[#Data],5,FALSE)</f>
        <v>#N/A</v>
      </c>
      <c r="E10" s="9" t="e">
        <f>VLOOKUP(Tabela3[[#This Row],[ORGANIZAÇÃO/ASSOCIAÇÃO]],[1]!Tabela1[#Data],6,FALSE)</f>
        <v>#N/A</v>
      </c>
      <c r="F10" s="9" t="e">
        <f>VLOOKUP(Tabela3[[#This Row],[ORGANIZAÇÃO/ASSOCIAÇÃO]],[1]!Tabela1[#Data],7,FALSE)</f>
        <v>#N/A</v>
      </c>
      <c r="G10" s="9" t="e">
        <f>VLOOKUP(Tabela3[[#This Row],[ORGANIZAÇÃO/ASSOCIAÇÃO]],[1]!Tabela1[#Data],8,FALSE)</f>
        <v>#N/A</v>
      </c>
      <c r="H10" s="9" t="e">
        <f>VLOOKUP(Tabela3[[#This Row],[ORGANIZAÇÃO/ASSOCIAÇÃO]],[1]!Tabela1[#Data],9,FALSE)</f>
        <v>#N/A</v>
      </c>
      <c r="I10" s="11">
        <f>[1]VALORES!J104</f>
        <v>0</v>
      </c>
      <c r="J10" s="12">
        <f>[1]VALORES!B104</f>
        <v>0</v>
      </c>
      <c r="K10" s="12">
        <f>[1]VALORES!C104</f>
        <v>0</v>
      </c>
      <c r="L10" s="12">
        <f>[1]VALORES!D104</f>
        <v>0</v>
      </c>
      <c r="M10" s="12">
        <f>[1]VALORES!E104</f>
        <v>0</v>
      </c>
      <c r="N10" s="12">
        <f>Tabela3[[#This Row],[Reciclados METAL (Kg)]]+Tabela3[[#This Row],[Reciclados PAPEL (Kg)]]+Tabela3[[#This Row],[Reciclados PLÁSTICO (Kg)]]+Tabela3[[#This Row],[Reciclados VIDRO (Kg)]]</f>
        <v>0</v>
      </c>
    </row>
    <row r="11" spans="1:14" hidden="1" x14ac:dyDescent="0.25">
      <c r="A11" s="9">
        <f>[1]VALORES!A105</f>
        <v>0</v>
      </c>
      <c r="B11" s="9" t="e">
        <f>VLOOKUP(Tabela3[[#This Row],[ORGANIZAÇÃO/ASSOCIAÇÃO]],[1]!Tabela1[#Data],3,FALSE)</f>
        <v>#N/A</v>
      </c>
      <c r="C11" s="10" t="e">
        <f>VLOOKUP(Tabela3[[#This Row],[ORGANIZAÇÃO/ASSOCIAÇÃO]],[1]!Tabela1[[Associação]:[LISTA DE MEMBROS]],4,FALSE)</f>
        <v>#N/A</v>
      </c>
      <c r="D11" s="9" t="e">
        <f>VLOOKUP(Tabela3[[#This Row],[ORGANIZAÇÃO/ASSOCIAÇÃO]],[1]!Tabela1[#Data],5,FALSE)</f>
        <v>#N/A</v>
      </c>
      <c r="E11" s="9" t="e">
        <f>VLOOKUP(Tabela3[[#This Row],[ORGANIZAÇÃO/ASSOCIAÇÃO]],[1]!Tabela1[#Data],6,FALSE)</f>
        <v>#N/A</v>
      </c>
      <c r="F11" s="9" t="e">
        <f>VLOOKUP(Tabela3[[#This Row],[ORGANIZAÇÃO/ASSOCIAÇÃO]],[1]!Tabela1[#Data],7,FALSE)</f>
        <v>#N/A</v>
      </c>
      <c r="G11" s="9" t="e">
        <f>VLOOKUP(Tabela3[[#This Row],[ORGANIZAÇÃO/ASSOCIAÇÃO]],[1]!Tabela1[#Data],8,FALSE)</f>
        <v>#N/A</v>
      </c>
      <c r="H11" s="9" t="e">
        <f>VLOOKUP(Tabela3[[#This Row],[ORGANIZAÇÃO/ASSOCIAÇÃO]],[1]!Tabela1[#Data],9,FALSE)</f>
        <v>#N/A</v>
      </c>
      <c r="I11" s="11">
        <f>[1]VALORES!J105</f>
        <v>0</v>
      </c>
      <c r="J11" s="12">
        <f>[1]VALORES!B105</f>
        <v>0</v>
      </c>
      <c r="K11" s="12">
        <f>[1]VALORES!C105</f>
        <v>0</v>
      </c>
      <c r="L11" s="12">
        <f>[1]VALORES!D105</f>
        <v>0</v>
      </c>
      <c r="M11" s="12">
        <f>[1]VALORES!E105</f>
        <v>0</v>
      </c>
      <c r="N11" s="12">
        <f>Tabela3[[#This Row],[Reciclados METAL (Kg)]]+Tabela3[[#This Row],[Reciclados PAPEL (Kg)]]+Tabela3[[#This Row],[Reciclados PLÁSTICO (Kg)]]+Tabela3[[#This Row],[Reciclados VIDRO (Kg)]]</f>
        <v>0</v>
      </c>
    </row>
    <row r="12" spans="1:14" hidden="1" x14ac:dyDescent="0.25">
      <c r="A12" s="9">
        <f>[1]VALORES!A106</f>
        <v>0</v>
      </c>
      <c r="B12" s="9" t="e">
        <f>VLOOKUP(Tabela3[[#This Row],[ORGANIZAÇÃO/ASSOCIAÇÃO]],[1]!Tabela1[#Data],3,FALSE)</f>
        <v>#N/A</v>
      </c>
      <c r="C12" s="10" t="e">
        <f>VLOOKUP(Tabela3[[#This Row],[ORGANIZAÇÃO/ASSOCIAÇÃO]],[1]!Tabela1[[Associação]:[LISTA DE MEMBROS]],4,FALSE)</f>
        <v>#N/A</v>
      </c>
      <c r="D12" s="9" t="e">
        <f>VLOOKUP(Tabela3[[#This Row],[ORGANIZAÇÃO/ASSOCIAÇÃO]],[1]!Tabela1[#Data],5,FALSE)</f>
        <v>#N/A</v>
      </c>
      <c r="E12" s="9" t="e">
        <f>VLOOKUP(Tabela3[[#This Row],[ORGANIZAÇÃO/ASSOCIAÇÃO]],[1]!Tabela1[#Data],6,FALSE)</f>
        <v>#N/A</v>
      </c>
      <c r="F12" s="9" t="e">
        <f>VLOOKUP(Tabela3[[#This Row],[ORGANIZAÇÃO/ASSOCIAÇÃO]],[1]!Tabela1[#Data],7,FALSE)</f>
        <v>#N/A</v>
      </c>
      <c r="G12" s="9" t="e">
        <f>VLOOKUP(Tabela3[[#This Row],[ORGANIZAÇÃO/ASSOCIAÇÃO]],[1]!Tabela1[#Data],8,FALSE)</f>
        <v>#N/A</v>
      </c>
      <c r="H12" s="9" t="e">
        <f>VLOOKUP(Tabela3[[#This Row],[ORGANIZAÇÃO/ASSOCIAÇÃO]],[1]!Tabela1[#Data],9,FALSE)</f>
        <v>#N/A</v>
      </c>
      <c r="I12" s="11">
        <f>[1]VALORES!J106</f>
        <v>0</v>
      </c>
      <c r="J12" s="12">
        <f>[1]VALORES!B106</f>
        <v>0</v>
      </c>
      <c r="K12" s="12">
        <f>[1]VALORES!C106</f>
        <v>0</v>
      </c>
      <c r="L12" s="12">
        <f>[1]VALORES!D106</f>
        <v>0</v>
      </c>
      <c r="M12" s="12">
        <f>[1]VALORES!E106</f>
        <v>0</v>
      </c>
      <c r="N12" s="12">
        <f>Tabela3[[#This Row],[Reciclados METAL (Kg)]]+Tabela3[[#This Row],[Reciclados PAPEL (Kg)]]+Tabela3[[#This Row],[Reciclados PLÁSTICO (Kg)]]+Tabela3[[#This Row],[Reciclados VIDRO (Kg)]]</f>
        <v>0</v>
      </c>
    </row>
    <row r="13" spans="1:14" hidden="1" x14ac:dyDescent="0.25">
      <c r="A13" s="9">
        <f>[1]VALORES!A107</f>
        <v>0</v>
      </c>
      <c r="B13" s="9" t="e">
        <f>VLOOKUP(Tabela3[[#This Row],[ORGANIZAÇÃO/ASSOCIAÇÃO]],[1]!Tabela1[#Data],3,FALSE)</f>
        <v>#N/A</v>
      </c>
      <c r="C13" s="10" t="e">
        <f>VLOOKUP(Tabela3[[#This Row],[ORGANIZAÇÃO/ASSOCIAÇÃO]],[1]!Tabela1[[Associação]:[LISTA DE MEMBROS]],4,FALSE)</f>
        <v>#N/A</v>
      </c>
      <c r="D13" s="9" t="e">
        <f>VLOOKUP(Tabela3[[#This Row],[ORGANIZAÇÃO/ASSOCIAÇÃO]],[1]!Tabela1[#Data],5,FALSE)</f>
        <v>#N/A</v>
      </c>
      <c r="E13" s="9" t="e">
        <f>VLOOKUP(Tabela3[[#This Row],[ORGANIZAÇÃO/ASSOCIAÇÃO]],[1]!Tabela1[#Data],6,FALSE)</f>
        <v>#N/A</v>
      </c>
      <c r="F13" s="9" t="e">
        <f>VLOOKUP(Tabela3[[#This Row],[ORGANIZAÇÃO/ASSOCIAÇÃO]],[1]!Tabela1[#Data],7,FALSE)</f>
        <v>#N/A</v>
      </c>
      <c r="G13" s="9" t="e">
        <f>VLOOKUP(Tabela3[[#This Row],[ORGANIZAÇÃO/ASSOCIAÇÃO]],[1]!Tabela1[#Data],8,FALSE)</f>
        <v>#N/A</v>
      </c>
      <c r="H13" s="9" t="e">
        <f>VLOOKUP(Tabela3[[#This Row],[ORGANIZAÇÃO/ASSOCIAÇÃO]],[1]!Tabela1[#Data],9,FALSE)</f>
        <v>#N/A</v>
      </c>
      <c r="I13" s="11">
        <f>[1]VALORES!J107</f>
        <v>0</v>
      </c>
      <c r="J13" s="12">
        <f>[1]VALORES!B107</f>
        <v>0</v>
      </c>
      <c r="K13" s="12">
        <f>[1]VALORES!C107</f>
        <v>0</v>
      </c>
      <c r="L13" s="12">
        <f>[1]VALORES!D107</f>
        <v>0</v>
      </c>
      <c r="M13" s="12">
        <f>[1]VALORES!E107</f>
        <v>0</v>
      </c>
      <c r="N13" s="12">
        <f>Tabela3[[#This Row],[Reciclados METAL (Kg)]]+Tabela3[[#This Row],[Reciclados PAPEL (Kg)]]+Tabela3[[#This Row],[Reciclados PLÁSTICO (Kg)]]+Tabela3[[#This Row],[Reciclados VIDRO (Kg)]]</f>
        <v>0</v>
      </c>
    </row>
    <row r="14" spans="1:14" hidden="1" x14ac:dyDescent="0.25">
      <c r="A14" s="9">
        <f>[1]VALORES!A108</f>
        <v>0</v>
      </c>
      <c r="B14" s="9" t="e">
        <f>VLOOKUP(Tabela3[[#This Row],[ORGANIZAÇÃO/ASSOCIAÇÃO]],[1]!Tabela1[#Data],3,FALSE)</f>
        <v>#N/A</v>
      </c>
      <c r="C14" s="10" t="e">
        <f>VLOOKUP(Tabela3[[#This Row],[ORGANIZAÇÃO/ASSOCIAÇÃO]],[1]!Tabela1[[Associação]:[LISTA DE MEMBROS]],4,FALSE)</f>
        <v>#N/A</v>
      </c>
      <c r="D14" s="9" t="e">
        <f>VLOOKUP(Tabela3[[#This Row],[ORGANIZAÇÃO/ASSOCIAÇÃO]],[1]!Tabela1[#Data],5,FALSE)</f>
        <v>#N/A</v>
      </c>
      <c r="E14" s="9" t="e">
        <f>VLOOKUP(Tabela3[[#This Row],[ORGANIZAÇÃO/ASSOCIAÇÃO]],[1]!Tabela1[#Data],6,FALSE)</f>
        <v>#N/A</v>
      </c>
      <c r="F14" s="9" t="e">
        <f>VLOOKUP(Tabela3[[#This Row],[ORGANIZAÇÃO/ASSOCIAÇÃO]],[1]!Tabela1[#Data],7,FALSE)</f>
        <v>#N/A</v>
      </c>
      <c r="G14" s="9" t="e">
        <f>VLOOKUP(Tabela3[[#This Row],[ORGANIZAÇÃO/ASSOCIAÇÃO]],[1]!Tabela1[#Data],8,FALSE)</f>
        <v>#N/A</v>
      </c>
      <c r="H14" s="9" t="e">
        <f>VLOOKUP(Tabela3[[#This Row],[ORGANIZAÇÃO/ASSOCIAÇÃO]],[1]!Tabela1[#Data],9,FALSE)</f>
        <v>#N/A</v>
      </c>
      <c r="I14" s="11">
        <f>[1]VALORES!J108</f>
        <v>0</v>
      </c>
      <c r="J14" s="12">
        <f>[1]VALORES!B108</f>
        <v>0</v>
      </c>
      <c r="K14" s="12">
        <f>[1]VALORES!C108</f>
        <v>0</v>
      </c>
      <c r="L14" s="12">
        <f>[1]VALORES!D108</f>
        <v>0</v>
      </c>
      <c r="M14" s="12">
        <f>[1]VALORES!E108</f>
        <v>0</v>
      </c>
      <c r="N14" s="12">
        <f>Tabela3[[#This Row],[Reciclados METAL (Kg)]]+Tabela3[[#This Row],[Reciclados PAPEL (Kg)]]+Tabela3[[#This Row],[Reciclados PLÁSTICO (Kg)]]+Tabela3[[#This Row],[Reciclados VIDRO (Kg)]]</f>
        <v>0</v>
      </c>
    </row>
    <row r="15" spans="1:14" hidden="1" x14ac:dyDescent="0.25">
      <c r="A15" s="9">
        <f>[1]VALORES!A109</f>
        <v>0</v>
      </c>
      <c r="B15" s="9" t="e">
        <f>VLOOKUP(Tabela3[[#This Row],[ORGANIZAÇÃO/ASSOCIAÇÃO]],[1]!Tabela1[#Data],3,FALSE)</f>
        <v>#N/A</v>
      </c>
      <c r="C15" s="10" t="e">
        <f>VLOOKUP(Tabela3[[#This Row],[ORGANIZAÇÃO/ASSOCIAÇÃO]],[1]!Tabela1[[Associação]:[LISTA DE MEMBROS]],4,FALSE)</f>
        <v>#N/A</v>
      </c>
      <c r="D15" s="9" t="e">
        <f>VLOOKUP(Tabela3[[#This Row],[ORGANIZAÇÃO/ASSOCIAÇÃO]],[1]!Tabela1[#Data],5,FALSE)</f>
        <v>#N/A</v>
      </c>
      <c r="E15" s="9" t="e">
        <f>VLOOKUP(Tabela3[[#This Row],[ORGANIZAÇÃO/ASSOCIAÇÃO]],[1]!Tabela1[#Data],6,FALSE)</f>
        <v>#N/A</v>
      </c>
      <c r="F15" s="9" t="e">
        <f>VLOOKUP(Tabela3[[#This Row],[ORGANIZAÇÃO/ASSOCIAÇÃO]],[1]!Tabela1[#Data],7,FALSE)</f>
        <v>#N/A</v>
      </c>
      <c r="G15" s="9" t="e">
        <f>VLOOKUP(Tabela3[[#This Row],[ORGANIZAÇÃO/ASSOCIAÇÃO]],[1]!Tabela1[#Data],8,FALSE)</f>
        <v>#N/A</v>
      </c>
      <c r="H15" s="9" t="e">
        <f>VLOOKUP(Tabela3[[#This Row],[ORGANIZAÇÃO/ASSOCIAÇÃO]],[1]!Tabela1[#Data],9,FALSE)</f>
        <v>#N/A</v>
      </c>
      <c r="I15" s="11">
        <f>[1]VALORES!J109</f>
        <v>0</v>
      </c>
      <c r="J15" s="12">
        <f>[1]VALORES!B109</f>
        <v>0</v>
      </c>
      <c r="K15" s="12">
        <f>[1]VALORES!C109</f>
        <v>0</v>
      </c>
      <c r="L15" s="12">
        <f>[1]VALORES!D109</f>
        <v>0</v>
      </c>
      <c r="M15" s="12">
        <f>[1]VALORES!E109</f>
        <v>0</v>
      </c>
      <c r="N15" s="12">
        <f>Tabela3[[#This Row],[Reciclados METAL (Kg)]]+Tabela3[[#This Row],[Reciclados PAPEL (Kg)]]+Tabela3[[#This Row],[Reciclados PLÁSTICO (Kg)]]+Tabela3[[#This Row],[Reciclados VIDRO (Kg)]]</f>
        <v>0</v>
      </c>
    </row>
    <row r="16" spans="1:14" hidden="1" x14ac:dyDescent="0.25">
      <c r="A16" s="9">
        <f>[1]VALORES!A110</f>
        <v>0</v>
      </c>
      <c r="B16" s="9" t="e">
        <f>VLOOKUP(Tabela3[[#This Row],[ORGANIZAÇÃO/ASSOCIAÇÃO]],[1]!Tabela1[#Data],3,FALSE)</f>
        <v>#N/A</v>
      </c>
      <c r="C16" s="10" t="e">
        <f>VLOOKUP(Tabela3[[#This Row],[ORGANIZAÇÃO/ASSOCIAÇÃO]],[1]!Tabela1[[Associação]:[LISTA DE MEMBROS]],4,FALSE)</f>
        <v>#N/A</v>
      </c>
      <c r="D16" s="9" t="e">
        <f>VLOOKUP(Tabela3[[#This Row],[ORGANIZAÇÃO/ASSOCIAÇÃO]],[1]!Tabela1[#Data],5,FALSE)</f>
        <v>#N/A</v>
      </c>
      <c r="E16" s="9" t="e">
        <f>VLOOKUP(Tabela3[[#This Row],[ORGANIZAÇÃO/ASSOCIAÇÃO]],[1]!Tabela1[#Data],6,FALSE)</f>
        <v>#N/A</v>
      </c>
      <c r="F16" s="9" t="e">
        <f>VLOOKUP(Tabela3[[#This Row],[ORGANIZAÇÃO/ASSOCIAÇÃO]],[1]!Tabela1[#Data],7,FALSE)</f>
        <v>#N/A</v>
      </c>
      <c r="G16" s="9" t="e">
        <f>VLOOKUP(Tabela3[[#This Row],[ORGANIZAÇÃO/ASSOCIAÇÃO]],[1]!Tabela1[#Data],8,FALSE)</f>
        <v>#N/A</v>
      </c>
      <c r="H16" s="9" t="e">
        <f>VLOOKUP(Tabela3[[#This Row],[ORGANIZAÇÃO/ASSOCIAÇÃO]],[1]!Tabela1[#Data],9,FALSE)</f>
        <v>#N/A</v>
      </c>
      <c r="I16" s="11">
        <f>[1]VALORES!J110</f>
        <v>0</v>
      </c>
      <c r="J16" s="12">
        <f>[1]VALORES!B110</f>
        <v>0</v>
      </c>
      <c r="K16" s="12">
        <f>[1]VALORES!C110</f>
        <v>0</v>
      </c>
      <c r="L16" s="12">
        <f>[1]VALORES!D110</f>
        <v>0</v>
      </c>
      <c r="M16" s="12">
        <f>[1]VALORES!E110</f>
        <v>0</v>
      </c>
      <c r="N16" s="12">
        <f>Tabela3[[#This Row],[Reciclados METAL (Kg)]]+Tabela3[[#This Row],[Reciclados PAPEL (Kg)]]+Tabela3[[#This Row],[Reciclados PLÁSTICO (Kg)]]+Tabela3[[#This Row],[Reciclados VIDRO (Kg)]]</f>
        <v>0</v>
      </c>
    </row>
    <row r="17" spans="1:14" hidden="1" x14ac:dyDescent="0.25">
      <c r="A17" s="9">
        <f>[1]VALORES!A111</f>
        <v>0</v>
      </c>
      <c r="B17" s="9" t="e">
        <f>VLOOKUP(Tabela3[[#This Row],[ORGANIZAÇÃO/ASSOCIAÇÃO]],[1]!Tabela1[#Data],3,FALSE)</f>
        <v>#N/A</v>
      </c>
      <c r="C17" s="10" t="e">
        <f>VLOOKUP(Tabela3[[#This Row],[ORGANIZAÇÃO/ASSOCIAÇÃO]],[1]!Tabela1[[Associação]:[LISTA DE MEMBROS]],4,FALSE)</f>
        <v>#N/A</v>
      </c>
      <c r="D17" s="9" t="e">
        <f>VLOOKUP(Tabela3[[#This Row],[ORGANIZAÇÃO/ASSOCIAÇÃO]],[1]!Tabela1[#Data],5,FALSE)</f>
        <v>#N/A</v>
      </c>
      <c r="E17" s="9" t="e">
        <f>VLOOKUP(Tabela3[[#This Row],[ORGANIZAÇÃO/ASSOCIAÇÃO]],[1]!Tabela1[#Data],6,FALSE)</f>
        <v>#N/A</v>
      </c>
      <c r="F17" s="9" t="e">
        <f>VLOOKUP(Tabela3[[#This Row],[ORGANIZAÇÃO/ASSOCIAÇÃO]],[1]!Tabela1[#Data],7,FALSE)</f>
        <v>#N/A</v>
      </c>
      <c r="G17" s="9" t="e">
        <f>VLOOKUP(Tabela3[[#This Row],[ORGANIZAÇÃO/ASSOCIAÇÃO]],[1]!Tabela1[#Data],8,FALSE)</f>
        <v>#N/A</v>
      </c>
      <c r="H17" s="9" t="e">
        <f>VLOOKUP(Tabela3[[#This Row],[ORGANIZAÇÃO/ASSOCIAÇÃO]],[1]!Tabela1[#Data],9,FALSE)</f>
        <v>#N/A</v>
      </c>
      <c r="I17" s="11">
        <f>[1]VALORES!J111</f>
        <v>0</v>
      </c>
      <c r="J17" s="12">
        <f>[1]VALORES!B111</f>
        <v>0</v>
      </c>
      <c r="K17" s="12">
        <f>[1]VALORES!C111</f>
        <v>0</v>
      </c>
      <c r="L17" s="12">
        <f>[1]VALORES!D111</f>
        <v>0</v>
      </c>
      <c r="M17" s="12">
        <f>[1]VALORES!E111</f>
        <v>0</v>
      </c>
      <c r="N17" s="12">
        <f>Tabela3[[#This Row],[Reciclados METAL (Kg)]]+Tabela3[[#This Row],[Reciclados PAPEL (Kg)]]+Tabela3[[#This Row],[Reciclados PLÁSTICO (Kg)]]+Tabela3[[#This Row],[Reciclados VIDRO (Kg)]]</f>
        <v>0</v>
      </c>
    </row>
    <row r="18" spans="1:14" hidden="1" x14ac:dyDescent="0.25">
      <c r="A18" s="9">
        <f>[1]VALORES!A112</f>
        <v>0</v>
      </c>
      <c r="B18" s="9" t="e">
        <f>VLOOKUP(Tabela3[[#This Row],[ORGANIZAÇÃO/ASSOCIAÇÃO]],[1]!Tabela1[#Data],3,FALSE)</f>
        <v>#N/A</v>
      </c>
      <c r="C18" s="10" t="e">
        <f>VLOOKUP(Tabela3[[#This Row],[ORGANIZAÇÃO/ASSOCIAÇÃO]],[1]!Tabela1[[Associação]:[LISTA DE MEMBROS]],4,FALSE)</f>
        <v>#N/A</v>
      </c>
      <c r="D18" s="9" t="e">
        <f>VLOOKUP(Tabela3[[#This Row],[ORGANIZAÇÃO/ASSOCIAÇÃO]],[1]!Tabela1[#Data],5,FALSE)</f>
        <v>#N/A</v>
      </c>
      <c r="E18" s="9" t="e">
        <f>VLOOKUP(Tabela3[[#This Row],[ORGANIZAÇÃO/ASSOCIAÇÃO]],[1]!Tabela1[#Data],6,FALSE)</f>
        <v>#N/A</v>
      </c>
      <c r="F18" s="9" t="e">
        <f>VLOOKUP(Tabela3[[#This Row],[ORGANIZAÇÃO/ASSOCIAÇÃO]],[1]!Tabela1[#Data],7,FALSE)</f>
        <v>#N/A</v>
      </c>
      <c r="G18" s="9" t="e">
        <f>VLOOKUP(Tabela3[[#This Row],[ORGANIZAÇÃO/ASSOCIAÇÃO]],[1]!Tabela1[#Data],8,FALSE)</f>
        <v>#N/A</v>
      </c>
      <c r="H18" s="9" t="e">
        <f>VLOOKUP(Tabela3[[#This Row],[ORGANIZAÇÃO/ASSOCIAÇÃO]],[1]!Tabela1[#Data],9,FALSE)</f>
        <v>#N/A</v>
      </c>
      <c r="I18" s="11">
        <f>[1]VALORES!J112</f>
        <v>0</v>
      </c>
      <c r="J18" s="12">
        <f>[1]VALORES!B112</f>
        <v>0</v>
      </c>
      <c r="K18" s="12">
        <f>[1]VALORES!C112</f>
        <v>0</v>
      </c>
      <c r="L18" s="12">
        <f>[1]VALORES!D112</f>
        <v>0</v>
      </c>
      <c r="M18" s="12">
        <f>[1]VALORES!E112</f>
        <v>0</v>
      </c>
      <c r="N18" s="12">
        <f>Tabela3[[#This Row],[Reciclados METAL (Kg)]]+Tabela3[[#This Row],[Reciclados PAPEL (Kg)]]+Tabela3[[#This Row],[Reciclados PLÁSTICO (Kg)]]+Tabela3[[#This Row],[Reciclados VIDRO (Kg)]]</f>
        <v>0</v>
      </c>
    </row>
    <row r="19" spans="1:14" hidden="1" x14ac:dyDescent="0.25">
      <c r="A19" s="9">
        <f>[1]VALORES!A113</f>
        <v>0</v>
      </c>
      <c r="B19" s="9" t="e">
        <f>VLOOKUP(Tabela3[[#This Row],[ORGANIZAÇÃO/ASSOCIAÇÃO]],[1]!Tabela1[#Data],3,FALSE)</f>
        <v>#N/A</v>
      </c>
      <c r="C19" s="10" t="e">
        <f>VLOOKUP(Tabela3[[#This Row],[ORGANIZAÇÃO/ASSOCIAÇÃO]],[1]!Tabela1[[Associação]:[LISTA DE MEMBROS]],4,FALSE)</f>
        <v>#N/A</v>
      </c>
      <c r="D19" s="9" t="e">
        <f>VLOOKUP(Tabela3[[#This Row],[ORGANIZAÇÃO/ASSOCIAÇÃO]],[1]!Tabela1[#Data],5,FALSE)</f>
        <v>#N/A</v>
      </c>
      <c r="E19" s="9" t="e">
        <f>VLOOKUP(Tabela3[[#This Row],[ORGANIZAÇÃO/ASSOCIAÇÃO]],[1]!Tabela1[#Data],6,FALSE)</f>
        <v>#N/A</v>
      </c>
      <c r="F19" s="9" t="e">
        <f>VLOOKUP(Tabela3[[#This Row],[ORGANIZAÇÃO/ASSOCIAÇÃO]],[1]!Tabela1[#Data],7,FALSE)</f>
        <v>#N/A</v>
      </c>
      <c r="G19" s="9" t="e">
        <f>VLOOKUP(Tabela3[[#This Row],[ORGANIZAÇÃO/ASSOCIAÇÃO]],[1]!Tabela1[#Data],8,FALSE)</f>
        <v>#N/A</v>
      </c>
      <c r="H19" s="9" t="e">
        <f>VLOOKUP(Tabela3[[#This Row],[ORGANIZAÇÃO/ASSOCIAÇÃO]],[1]!Tabela1[#Data],9,FALSE)</f>
        <v>#N/A</v>
      </c>
      <c r="I19" s="11">
        <f>[1]VALORES!J113</f>
        <v>0</v>
      </c>
      <c r="J19" s="12">
        <f>[1]VALORES!B113</f>
        <v>0</v>
      </c>
      <c r="K19" s="12">
        <f>[1]VALORES!C113</f>
        <v>0</v>
      </c>
      <c r="L19" s="12">
        <f>[1]VALORES!D113</f>
        <v>0</v>
      </c>
      <c r="M19" s="12">
        <f>[1]VALORES!E113</f>
        <v>0</v>
      </c>
      <c r="N19" s="12">
        <f>Tabela3[[#This Row],[Reciclados METAL (Kg)]]+Tabela3[[#This Row],[Reciclados PAPEL (Kg)]]+Tabela3[[#This Row],[Reciclados PLÁSTICO (Kg)]]+Tabela3[[#This Row],[Reciclados VIDRO (Kg)]]</f>
        <v>0</v>
      </c>
    </row>
    <row r="20" spans="1:14" hidden="1" x14ac:dyDescent="0.25">
      <c r="A20" s="9">
        <f>[1]VALORES!A114</f>
        <v>0</v>
      </c>
      <c r="B20" s="9" t="e">
        <f>VLOOKUP(Tabela3[[#This Row],[ORGANIZAÇÃO/ASSOCIAÇÃO]],[1]!Tabela1[#Data],3,FALSE)</f>
        <v>#N/A</v>
      </c>
      <c r="C20" s="10" t="e">
        <f>VLOOKUP(Tabela3[[#This Row],[ORGANIZAÇÃO/ASSOCIAÇÃO]],[1]!Tabela1[[Associação]:[LISTA DE MEMBROS]],4,FALSE)</f>
        <v>#N/A</v>
      </c>
      <c r="D20" s="9" t="e">
        <f>VLOOKUP(Tabela3[[#This Row],[ORGANIZAÇÃO/ASSOCIAÇÃO]],[1]!Tabela1[#Data],5,FALSE)</f>
        <v>#N/A</v>
      </c>
      <c r="E20" s="9" t="e">
        <f>VLOOKUP(Tabela3[[#This Row],[ORGANIZAÇÃO/ASSOCIAÇÃO]],[1]!Tabela1[#Data],6,FALSE)</f>
        <v>#N/A</v>
      </c>
      <c r="F20" s="9" t="e">
        <f>VLOOKUP(Tabela3[[#This Row],[ORGANIZAÇÃO/ASSOCIAÇÃO]],[1]!Tabela1[#Data],7,FALSE)</f>
        <v>#N/A</v>
      </c>
      <c r="G20" s="9" t="e">
        <f>VLOOKUP(Tabela3[[#This Row],[ORGANIZAÇÃO/ASSOCIAÇÃO]],[1]!Tabela1[#Data],8,FALSE)</f>
        <v>#N/A</v>
      </c>
      <c r="H20" s="9" t="e">
        <f>VLOOKUP(Tabela3[[#This Row],[ORGANIZAÇÃO/ASSOCIAÇÃO]],[1]!Tabela1[#Data],9,FALSE)</f>
        <v>#N/A</v>
      </c>
      <c r="I20" s="11">
        <f>[1]VALORES!J114</f>
        <v>0</v>
      </c>
      <c r="J20" s="12">
        <f>[1]VALORES!B114</f>
        <v>0</v>
      </c>
      <c r="K20" s="12">
        <f>[1]VALORES!C114</f>
        <v>0</v>
      </c>
      <c r="L20" s="12">
        <f>[1]VALORES!D114</f>
        <v>0</v>
      </c>
      <c r="M20" s="12">
        <f>[1]VALORES!E114</f>
        <v>0</v>
      </c>
      <c r="N20" s="12">
        <f>Tabela3[[#This Row],[Reciclados METAL (Kg)]]+Tabela3[[#This Row],[Reciclados PAPEL (Kg)]]+Tabela3[[#This Row],[Reciclados PLÁSTICO (Kg)]]+Tabela3[[#This Row],[Reciclados VIDRO (Kg)]]</f>
        <v>0</v>
      </c>
    </row>
    <row r="21" spans="1:14" hidden="1" x14ac:dyDescent="0.25">
      <c r="A21" s="9">
        <f>[1]VALORES!A115</f>
        <v>0</v>
      </c>
      <c r="B21" s="9" t="e">
        <f>VLOOKUP(Tabela3[[#This Row],[ORGANIZAÇÃO/ASSOCIAÇÃO]],[1]!Tabela1[#Data],3,FALSE)</f>
        <v>#N/A</v>
      </c>
      <c r="C21" s="10" t="e">
        <f>VLOOKUP(Tabela3[[#This Row],[ORGANIZAÇÃO/ASSOCIAÇÃO]],[1]!Tabela1[[Associação]:[LISTA DE MEMBROS]],4,FALSE)</f>
        <v>#N/A</v>
      </c>
      <c r="D21" s="9" t="e">
        <f>VLOOKUP(Tabela3[[#This Row],[ORGANIZAÇÃO/ASSOCIAÇÃO]],[1]!Tabela1[#Data],5,FALSE)</f>
        <v>#N/A</v>
      </c>
      <c r="E21" s="9" t="e">
        <f>VLOOKUP(Tabela3[[#This Row],[ORGANIZAÇÃO/ASSOCIAÇÃO]],[1]!Tabela1[#Data],6,FALSE)</f>
        <v>#N/A</v>
      </c>
      <c r="F21" s="9" t="e">
        <f>VLOOKUP(Tabela3[[#This Row],[ORGANIZAÇÃO/ASSOCIAÇÃO]],[1]!Tabela1[#Data],7,FALSE)</f>
        <v>#N/A</v>
      </c>
      <c r="G21" s="9" t="e">
        <f>VLOOKUP(Tabela3[[#This Row],[ORGANIZAÇÃO/ASSOCIAÇÃO]],[1]!Tabela1[#Data],8,FALSE)</f>
        <v>#N/A</v>
      </c>
      <c r="H21" s="9" t="e">
        <f>VLOOKUP(Tabela3[[#This Row],[ORGANIZAÇÃO/ASSOCIAÇÃO]],[1]!Tabela1[#Data],9,FALSE)</f>
        <v>#N/A</v>
      </c>
      <c r="I21" s="11">
        <f>[1]VALORES!J115</f>
        <v>0</v>
      </c>
      <c r="J21" s="12">
        <f>[1]VALORES!B115</f>
        <v>0</v>
      </c>
      <c r="K21" s="12">
        <f>[1]VALORES!C115</f>
        <v>0</v>
      </c>
      <c r="L21" s="12">
        <f>[1]VALORES!D115</f>
        <v>0</v>
      </c>
      <c r="M21" s="12">
        <f>[1]VALORES!E115</f>
        <v>0</v>
      </c>
      <c r="N21" s="12">
        <f>Tabela3[[#This Row],[Reciclados METAL (Kg)]]+Tabela3[[#This Row],[Reciclados PAPEL (Kg)]]+Tabela3[[#This Row],[Reciclados PLÁSTICO (Kg)]]+Tabela3[[#This Row],[Reciclados VIDRO (Kg)]]</f>
        <v>0</v>
      </c>
    </row>
    <row r="22" spans="1:14" hidden="1" x14ac:dyDescent="0.25">
      <c r="A22" s="9">
        <f>[1]VALORES!A116</f>
        <v>0</v>
      </c>
      <c r="B22" s="9" t="e">
        <f>VLOOKUP(Tabela3[[#This Row],[ORGANIZAÇÃO/ASSOCIAÇÃO]],[1]!Tabela1[#Data],3,FALSE)</f>
        <v>#N/A</v>
      </c>
      <c r="C22" s="10" t="e">
        <f>VLOOKUP(Tabela3[[#This Row],[ORGANIZAÇÃO/ASSOCIAÇÃO]],[1]!Tabela1[[Associação]:[LISTA DE MEMBROS]],4,FALSE)</f>
        <v>#N/A</v>
      </c>
      <c r="D22" s="9" t="e">
        <f>VLOOKUP(Tabela3[[#This Row],[ORGANIZAÇÃO/ASSOCIAÇÃO]],[1]!Tabela1[#Data],5,FALSE)</f>
        <v>#N/A</v>
      </c>
      <c r="E22" s="9" t="e">
        <f>VLOOKUP(Tabela3[[#This Row],[ORGANIZAÇÃO/ASSOCIAÇÃO]],[1]!Tabela1[#Data],6,FALSE)</f>
        <v>#N/A</v>
      </c>
      <c r="F22" s="9" t="e">
        <f>VLOOKUP(Tabela3[[#This Row],[ORGANIZAÇÃO/ASSOCIAÇÃO]],[1]!Tabela1[#Data],7,FALSE)</f>
        <v>#N/A</v>
      </c>
      <c r="G22" s="9" t="e">
        <f>VLOOKUP(Tabela3[[#This Row],[ORGANIZAÇÃO/ASSOCIAÇÃO]],[1]!Tabela1[#Data],8,FALSE)</f>
        <v>#N/A</v>
      </c>
      <c r="H22" s="9" t="e">
        <f>VLOOKUP(Tabela3[[#This Row],[ORGANIZAÇÃO/ASSOCIAÇÃO]],[1]!Tabela1[#Data],9,FALSE)</f>
        <v>#N/A</v>
      </c>
      <c r="I22" s="11">
        <f>[1]VALORES!J116</f>
        <v>0</v>
      </c>
      <c r="J22" s="12">
        <f>[1]VALORES!B116</f>
        <v>0</v>
      </c>
      <c r="K22" s="12">
        <f>[1]VALORES!C116</f>
        <v>0</v>
      </c>
      <c r="L22" s="12">
        <f>[1]VALORES!D116</f>
        <v>0</v>
      </c>
      <c r="M22" s="12">
        <f>[1]VALORES!E116</f>
        <v>0</v>
      </c>
      <c r="N22" s="12">
        <f>Tabela3[[#This Row],[Reciclados METAL (Kg)]]+Tabela3[[#This Row],[Reciclados PAPEL (Kg)]]+Tabela3[[#This Row],[Reciclados PLÁSTICO (Kg)]]+Tabela3[[#This Row],[Reciclados VIDRO (Kg)]]</f>
        <v>0</v>
      </c>
    </row>
    <row r="23" spans="1:14" hidden="1" x14ac:dyDescent="0.25">
      <c r="A23" s="9">
        <f>[1]VALORES!A117</f>
        <v>0</v>
      </c>
      <c r="B23" s="9" t="e">
        <f>VLOOKUP(Tabela3[[#This Row],[ORGANIZAÇÃO/ASSOCIAÇÃO]],[1]!Tabela1[#Data],3,FALSE)</f>
        <v>#N/A</v>
      </c>
      <c r="C23" s="10" t="e">
        <f>VLOOKUP(Tabela3[[#This Row],[ORGANIZAÇÃO/ASSOCIAÇÃO]],[1]!Tabela1[[Associação]:[LISTA DE MEMBROS]],4,FALSE)</f>
        <v>#N/A</v>
      </c>
      <c r="D23" s="9" t="e">
        <f>VLOOKUP(Tabela3[[#This Row],[ORGANIZAÇÃO/ASSOCIAÇÃO]],[1]!Tabela1[#Data],5,FALSE)</f>
        <v>#N/A</v>
      </c>
      <c r="E23" s="9" t="e">
        <f>VLOOKUP(Tabela3[[#This Row],[ORGANIZAÇÃO/ASSOCIAÇÃO]],[1]!Tabela1[#Data],6,FALSE)</f>
        <v>#N/A</v>
      </c>
      <c r="F23" s="9" t="e">
        <f>VLOOKUP(Tabela3[[#This Row],[ORGANIZAÇÃO/ASSOCIAÇÃO]],[1]!Tabela1[#Data],7,FALSE)</f>
        <v>#N/A</v>
      </c>
      <c r="G23" s="9" t="e">
        <f>VLOOKUP(Tabela3[[#This Row],[ORGANIZAÇÃO/ASSOCIAÇÃO]],[1]!Tabela1[#Data],8,FALSE)</f>
        <v>#N/A</v>
      </c>
      <c r="H23" s="9" t="e">
        <f>VLOOKUP(Tabela3[[#This Row],[ORGANIZAÇÃO/ASSOCIAÇÃO]],[1]!Tabela1[#Data],9,FALSE)</f>
        <v>#N/A</v>
      </c>
      <c r="I23" s="11">
        <f>[1]VALORES!J117</f>
        <v>0</v>
      </c>
      <c r="J23" s="12">
        <f>[1]VALORES!B117</f>
        <v>0</v>
      </c>
      <c r="K23" s="12">
        <f>[1]VALORES!C117</f>
        <v>0</v>
      </c>
      <c r="L23" s="12">
        <f>[1]VALORES!D117</f>
        <v>0</v>
      </c>
      <c r="M23" s="12">
        <f>[1]VALORES!E117</f>
        <v>0</v>
      </c>
      <c r="N23" s="12">
        <f>Tabela3[[#This Row],[Reciclados METAL (Kg)]]+Tabela3[[#This Row],[Reciclados PAPEL (Kg)]]+Tabela3[[#This Row],[Reciclados PLÁSTICO (Kg)]]+Tabela3[[#This Row],[Reciclados VIDRO (Kg)]]</f>
        <v>0</v>
      </c>
    </row>
    <row r="24" spans="1:14" hidden="1" x14ac:dyDescent="0.25">
      <c r="A24" s="9">
        <f>[1]VALORES!A118</f>
        <v>0</v>
      </c>
      <c r="B24" s="9" t="e">
        <f>VLOOKUP(Tabela3[[#This Row],[ORGANIZAÇÃO/ASSOCIAÇÃO]],[1]!Tabela1[#Data],3,FALSE)</f>
        <v>#N/A</v>
      </c>
      <c r="C24" s="10" t="e">
        <f>VLOOKUP(Tabela3[[#This Row],[ORGANIZAÇÃO/ASSOCIAÇÃO]],[1]!Tabela1[[Associação]:[LISTA DE MEMBROS]],4,FALSE)</f>
        <v>#N/A</v>
      </c>
      <c r="D24" s="9" t="e">
        <f>VLOOKUP(Tabela3[[#This Row],[ORGANIZAÇÃO/ASSOCIAÇÃO]],[1]!Tabela1[#Data],5,FALSE)</f>
        <v>#N/A</v>
      </c>
      <c r="E24" s="9" t="e">
        <f>VLOOKUP(Tabela3[[#This Row],[ORGANIZAÇÃO/ASSOCIAÇÃO]],[1]!Tabela1[#Data],6,FALSE)</f>
        <v>#N/A</v>
      </c>
      <c r="F24" s="9" t="e">
        <f>VLOOKUP(Tabela3[[#This Row],[ORGANIZAÇÃO/ASSOCIAÇÃO]],[1]!Tabela1[#Data],7,FALSE)</f>
        <v>#N/A</v>
      </c>
      <c r="G24" s="9" t="e">
        <f>VLOOKUP(Tabela3[[#This Row],[ORGANIZAÇÃO/ASSOCIAÇÃO]],[1]!Tabela1[#Data],8,FALSE)</f>
        <v>#N/A</v>
      </c>
      <c r="H24" s="9" t="e">
        <f>VLOOKUP(Tabela3[[#This Row],[ORGANIZAÇÃO/ASSOCIAÇÃO]],[1]!Tabela1[#Data],9,FALSE)</f>
        <v>#N/A</v>
      </c>
      <c r="I24" s="11">
        <f>[1]VALORES!J118</f>
        <v>0</v>
      </c>
      <c r="J24" s="12">
        <f>[1]VALORES!B118</f>
        <v>0</v>
      </c>
      <c r="K24" s="12">
        <f>[1]VALORES!C118</f>
        <v>0</v>
      </c>
      <c r="L24" s="12">
        <f>[1]VALORES!D118</f>
        <v>0</v>
      </c>
      <c r="M24" s="12">
        <f>[1]VALORES!E118</f>
        <v>0</v>
      </c>
      <c r="N24" s="12">
        <f>Tabela3[[#This Row],[Reciclados METAL (Kg)]]+Tabela3[[#This Row],[Reciclados PAPEL (Kg)]]+Tabela3[[#This Row],[Reciclados PLÁSTICO (Kg)]]+Tabela3[[#This Row],[Reciclados VIDRO (Kg)]]</f>
        <v>0</v>
      </c>
    </row>
    <row r="25" spans="1:14" hidden="1" x14ac:dyDescent="0.25">
      <c r="A25" s="9">
        <f>[1]VALORES!A119</f>
        <v>0</v>
      </c>
      <c r="B25" s="9" t="e">
        <f>VLOOKUP(Tabela3[[#This Row],[ORGANIZAÇÃO/ASSOCIAÇÃO]],[1]!Tabela1[#Data],3,FALSE)</f>
        <v>#N/A</v>
      </c>
      <c r="C25" s="10" t="e">
        <f>VLOOKUP(Tabela3[[#This Row],[ORGANIZAÇÃO/ASSOCIAÇÃO]],[1]!Tabela1[[Associação]:[LISTA DE MEMBROS]],4,FALSE)</f>
        <v>#N/A</v>
      </c>
      <c r="D25" s="9" t="e">
        <f>VLOOKUP(Tabela3[[#This Row],[ORGANIZAÇÃO/ASSOCIAÇÃO]],[1]!Tabela1[#Data],5,FALSE)</f>
        <v>#N/A</v>
      </c>
      <c r="E25" s="9" t="e">
        <f>VLOOKUP(Tabela3[[#This Row],[ORGANIZAÇÃO/ASSOCIAÇÃO]],[1]!Tabela1[#Data],6,FALSE)</f>
        <v>#N/A</v>
      </c>
      <c r="F25" s="9" t="e">
        <f>VLOOKUP(Tabela3[[#This Row],[ORGANIZAÇÃO/ASSOCIAÇÃO]],[1]!Tabela1[#Data],7,FALSE)</f>
        <v>#N/A</v>
      </c>
      <c r="G25" s="9" t="e">
        <f>VLOOKUP(Tabela3[[#This Row],[ORGANIZAÇÃO/ASSOCIAÇÃO]],[1]!Tabela1[#Data],8,FALSE)</f>
        <v>#N/A</v>
      </c>
      <c r="H25" s="9" t="e">
        <f>VLOOKUP(Tabela3[[#This Row],[ORGANIZAÇÃO/ASSOCIAÇÃO]],[1]!Tabela1[#Data],9,FALSE)</f>
        <v>#N/A</v>
      </c>
      <c r="I25" s="11">
        <f>[1]VALORES!J119</f>
        <v>0</v>
      </c>
      <c r="J25" s="12">
        <f>[1]VALORES!B119</f>
        <v>0</v>
      </c>
      <c r="K25" s="12">
        <f>[1]VALORES!C119</f>
        <v>0</v>
      </c>
      <c r="L25" s="12">
        <f>[1]VALORES!D119</f>
        <v>0</v>
      </c>
      <c r="M25" s="12">
        <f>[1]VALORES!E119</f>
        <v>0</v>
      </c>
      <c r="N25" s="12">
        <f>Tabela3[[#This Row],[Reciclados METAL (Kg)]]+Tabela3[[#This Row],[Reciclados PAPEL (Kg)]]+Tabela3[[#This Row],[Reciclados PLÁSTICO (Kg)]]+Tabela3[[#This Row],[Reciclados VIDRO (Kg)]]</f>
        <v>0</v>
      </c>
    </row>
    <row r="26" spans="1:14" hidden="1" x14ac:dyDescent="0.25">
      <c r="A26" s="9">
        <f>[1]VALORES!A120</f>
        <v>0</v>
      </c>
      <c r="B26" s="9" t="e">
        <f>VLOOKUP(Tabela3[[#This Row],[ORGANIZAÇÃO/ASSOCIAÇÃO]],[1]!Tabela1[#Data],3,FALSE)</f>
        <v>#N/A</v>
      </c>
      <c r="C26" s="10" t="e">
        <f>VLOOKUP(Tabela3[[#This Row],[ORGANIZAÇÃO/ASSOCIAÇÃO]],[1]!Tabela1[[Associação]:[LISTA DE MEMBROS]],4,FALSE)</f>
        <v>#N/A</v>
      </c>
      <c r="D26" s="9" t="e">
        <f>VLOOKUP(Tabela3[[#This Row],[ORGANIZAÇÃO/ASSOCIAÇÃO]],[1]!Tabela1[#Data],5,FALSE)</f>
        <v>#N/A</v>
      </c>
      <c r="E26" s="9" t="e">
        <f>VLOOKUP(Tabela3[[#This Row],[ORGANIZAÇÃO/ASSOCIAÇÃO]],[1]!Tabela1[#Data],6,FALSE)</f>
        <v>#N/A</v>
      </c>
      <c r="F26" s="9" t="e">
        <f>VLOOKUP(Tabela3[[#This Row],[ORGANIZAÇÃO/ASSOCIAÇÃO]],[1]!Tabela1[#Data],7,FALSE)</f>
        <v>#N/A</v>
      </c>
      <c r="G26" s="9" t="e">
        <f>VLOOKUP(Tabela3[[#This Row],[ORGANIZAÇÃO/ASSOCIAÇÃO]],[1]!Tabela1[#Data],8,FALSE)</f>
        <v>#N/A</v>
      </c>
      <c r="H26" s="9" t="e">
        <f>VLOOKUP(Tabela3[[#This Row],[ORGANIZAÇÃO/ASSOCIAÇÃO]],[1]!Tabela1[#Data],9,FALSE)</f>
        <v>#N/A</v>
      </c>
      <c r="I26" s="11">
        <f>[1]VALORES!J120</f>
        <v>0</v>
      </c>
      <c r="J26" s="12">
        <f>[1]VALORES!B120</f>
        <v>0</v>
      </c>
      <c r="K26" s="12">
        <f>[1]VALORES!C120</f>
        <v>0</v>
      </c>
      <c r="L26" s="12">
        <f>[1]VALORES!D120</f>
        <v>0</v>
      </c>
      <c r="M26" s="12">
        <f>[1]VALORES!E120</f>
        <v>0</v>
      </c>
      <c r="N26" s="12">
        <f>Tabela3[[#This Row],[Reciclados METAL (Kg)]]+Tabela3[[#This Row],[Reciclados PAPEL (Kg)]]+Tabela3[[#This Row],[Reciclados PLÁSTICO (Kg)]]+Tabela3[[#This Row],[Reciclados VIDRO (Kg)]]</f>
        <v>0</v>
      </c>
    </row>
    <row r="27" spans="1:14" hidden="1" x14ac:dyDescent="0.25">
      <c r="A27" s="9">
        <f>[1]VALORES!A121</f>
        <v>0</v>
      </c>
      <c r="B27" s="9" t="e">
        <f>VLOOKUP(Tabela3[[#This Row],[ORGANIZAÇÃO/ASSOCIAÇÃO]],[1]!Tabela1[#Data],3,FALSE)</f>
        <v>#N/A</v>
      </c>
      <c r="C27" s="10" t="e">
        <f>VLOOKUP(Tabela3[[#This Row],[ORGANIZAÇÃO/ASSOCIAÇÃO]],[1]!Tabela1[[Associação]:[LISTA DE MEMBROS]],4,FALSE)</f>
        <v>#N/A</v>
      </c>
      <c r="D27" s="9" t="e">
        <f>VLOOKUP(Tabela3[[#This Row],[ORGANIZAÇÃO/ASSOCIAÇÃO]],[1]!Tabela1[#Data],5,FALSE)</f>
        <v>#N/A</v>
      </c>
      <c r="E27" s="9" t="e">
        <f>VLOOKUP(Tabela3[[#This Row],[ORGANIZAÇÃO/ASSOCIAÇÃO]],[1]!Tabela1[#Data],6,FALSE)</f>
        <v>#N/A</v>
      </c>
      <c r="F27" s="9" t="e">
        <f>VLOOKUP(Tabela3[[#This Row],[ORGANIZAÇÃO/ASSOCIAÇÃO]],[1]!Tabela1[#Data],7,FALSE)</f>
        <v>#N/A</v>
      </c>
      <c r="G27" s="9" t="e">
        <f>VLOOKUP(Tabela3[[#This Row],[ORGANIZAÇÃO/ASSOCIAÇÃO]],[1]!Tabela1[#Data],8,FALSE)</f>
        <v>#N/A</v>
      </c>
      <c r="H27" s="9" t="e">
        <f>VLOOKUP(Tabela3[[#This Row],[ORGANIZAÇÃO/ASSOCIAÇÃO]],[1]!Tabela1[#Data],9,FALSE)</f>
        <v>#N/A</v>
      </c>
      <c r="I27" s="11">
        <f>[1]VALORES!J121</f>
        <v>0</v>
      </c>
      <c r="J27" s="12">
        <f>[1]VALORES!B121</f>
        <v>0</v>
      </c>
      <c r="K27" s="12">
        <f>[1]VALORES!C121</f>
        <v>0</v>
      </c>
      <c r="L27" s="12">
        <f>[1]VALORES!D121</f>
        <v>0</v>
      </c>
      <c r="M27" s="12">
        <f>[1]VALORES!E121</f>
        <v>0</v>
      </c>
      <c r="N27" s="12">
        <f>Tabela3[[#This Row],[Reciclados METAL (Kg)]]+Tabela3[[#This Row],[Reciclados PAPEL (Kg)]]+Tabela3[[#This Row],[Reciclados PLÁSTICO (Kg)]]+Tabela3[[#This Row],[Reciclados VIDRO (Kg)]]</f>
        <v>0</v>
      </c>
    </row>
    <row r="28" spans="1:14" hidden="1" x14ac:dyDescent="0.25">
      <c r="A28" s="9">
        <f>[1]VALORES!A122</f>
        <v>0</v>
      </c>
      <c r="B28" s="9" t="e">
        <f>VLOOKUP(Tabela3[[#This Row],[ORGANIZAÇÃO/ASSOCIAÇÃO]],[1]!Tabela1[#Data],3,FALSE)</f>
        <v>#N/A</v>
      </c>
      <c r="C28" s="10" t="e">
        <f>VLOOKUP(Tabela3[[#This Row],[ORGANIZAÇÃO/ASSOCIAÇÃO]],[1]!Tabela1[[Associação]:[LISTA DE MEMBROS]],4,FALSE)</f>
        <v>#N/A</v>
      </c>
      <c r="D28" s="9" t="e">
        <f>VLOOKUP(Tabela3[[#This Row],[ORGANIZAÇÃO/ASSOCIAÇÃO]],[1]!Tabela1[#Data],5,FALSE)</f>
        <v>#N/A</v>
      </c>
      <c r="E28" s="9" t="e">
        <f>VLOOKUP(Tabela3[[#This Row],[ORGANIZAÇÃO/ASSOCIAÇÃO]],[1]!Tabela1[#Data],6,FALSE)</f>
        <v>#N/A</v>
      </c>
      <c r="F28" s="9" t="e">
        <f>VLOOKUP(Tabela3[[#This Row],[ORGANIZAÇÃO/ASSOCIAÇÃO]],[1]!Tabela1[#Data],7,FALSE)</f>
        <v>#N/A</v>
      </c>
      <c r="G28" s="9" t="e">
        <f>VLOOKUP(Tabela3[[#This Row],[ORGANIZAÇÃO/ASSOCIAÇÃO]],[1]!Tabela1[#Data],8,FALSE)</f>
        <v>#N/A</v>
      </c>
      <c r="H28" s="9" t="e">
        <f>VLOOKUP(Tabela3[[#This Row],[ORGANIZAÇÃO/ASSOCIAÇÃO]],[1]!Tabela1[#Data],9,FALSE)</f>
        <v>#N/A</v>
      </c>
      <c r="I28" s="11">
        <f>[1]VALORES!J122</f>
        <v>0</v>
      </c>
      <c r="J28" s="12">
        <f>[1]VALORES!B122</f>
        <v>0</v>
      </c>
      <c r="K28" s="12">
        <f>[1]VALORES!C122</f>
        <v>0</v>
      </c>
      <c r="L28" s="12">
        <f>[1]VALORES!D122</f>
        <v>0</v>
      </c>
      <c r="M28" s="12">
        <f>[1]VALORES!E122</f>
        <v>0</v>
      </c>
      <c r="N28" s="12">
        <f>Tabela3[[#This Row],[Reciclados METAL (Kg)]]+Tabela3[[#This Row],[Reciclados PAPEL (Kg)]]+Tabela3[[#This Row],[Reciclados PLÁSTICO (Kg)]]+Tabela3[[#This Row],[Reciclados VIDRO (Kg)]]</f>
        <v>0</v>
      </c>
    </row>
    <row r="29" spans="1:14" hidden="1" x14ac:dyDescent="0.25">
      <c r="A29" s="9">
        <f>[1]VALORES!A123</f>
        <v>0</v>
      </c>
      <c r="B29" s="9" t="e">
        <f>VLOOKUP(Tabela3[[#This Row],[ORGANIZAÇÃO/ASSOCIAÇÃO]],[1]!Tabela1[#Data],3,FALSE)</f>
        <v>#N/A</v>
      </c>
      <c r="C29" s="10" t="e">
        <f>VLOOKUP(Tabela3[[#This Row],[ORGANIZAÇÃO/ASSOCIAÇÃO]],[1]!Tabela1[[Associação]:[LISTA DE MEMBROS]],4,FALSE)</f>
        <v>#N/A</v>
      </c>
      <c r="D29" s="9" t="e">
        <f>VLOOKUP(Tabela3[[#This Row],[ORGANIZAÇÃO/ASSOCIAÇÃO]],[1]!Tabela1[#Data],5,FALSE)</f>
        <v>#N/A</v>
      </c>
      <c r="E29" s="9" t="e">
        <f>VLOOKUP(Tabela3[[#This Row],[ORGANIZAÇÃO/ASSOCIAÇÃO]],[1]!Tabela1[#Data],6,FALSE)</f>
        <v>#N/A</v>
      </c>
      <c r="F29" s="9" t="e">
        <f>VLOOKUP(Tabela3[[#This Row],[ORGANIZAÇÃO/ASSOCIAÇÃO]],[1]!Tabela1[#Data],7,FALSE)</f>
        <v>#N/A</v>
      </c>
      <c r="G29" s="9" t="e">
        <f>VLOOKUP(Tabela3[[#This Row],[ORGANIZAÇÃO/ASSOCIAÇÃO]],[1]!Tabela1[#Data],8,FALSE)</f>
        <v>#N/A</v>
      </c>
      <c r="H29" s="9" t="e">
        <f>VLOOKUP(Tabela3[[#This Row],[ORGANIZAÇÃO/ASSOCIAÇÃO]],[1]!Tabela1[#Data],9,FALSE)</f>
        <v>#N/A</v>
      </c>
      <c r="I29" s="11">
        <f>[1]VALORES!J123</f>
        <v>0</v>
      </c>
      <c r="J29" s="12">
        <f>[1]VALORES!B123</f>
        <v>0</v>
      </c>
      <c r="K29" s="12">
        <f>[1]VALORES!C123</f>
        <v>0</v>
      </c>
      <c r="L29" s="12">
        <f>[1]VALORES!D123</f>
        <v>0</v>
      </c>
      <c r="M29" s="12">
        <f>[1]VALORES!E123</f>
        <v>0</v>
      </c>
      <c r="N29" s="12">
        <f>Tabela3[[#This Row],[Reciclados METAL (Kg)]]+Tabela3[[#This Row],[Reciclados PAPEL (Kg)]]+Tabela3[[#This Row],[Reciclados PLÁSTICO (Kg)]]+Tabela3[[#This Row],[Reciclados VIDRO (Kg)]]</f>
        <v>0</v>
      </c>
    </row>
    <row r="30" spans="1:14" hidden="1" x14ac:dyDescent="0.25">
      <c r="A30" s="9">
        <f>[1]VALORES!A124</f>
        <v>0</v>
      </c>
      <c r="B30" s="9" t="e">
        <f>VLOOKUP(Tabela3[[#This Row],[ORGANIZAÇÃO/ASSOCIAÇÃO]],[1]!Tabela1[#Data],3,FALSE)</f>
        <v>#N/A</v>
      </c>
      <c r="C30" s="10" t="e">
        <f>VLOOKUP(Tabela3[[#This Row],[ORGANIZAÇÃO/ASSOCIAÇÃO]],[1]!Tabela1[[Associação]:[LISTA DE MEMBROS]],4,FALSE)</f>
        <v>#N/A</v>
      </c>
      <c r="D30" s="9" t="e">
        <f>VLOOKUP(Tabela3[[#This Row],[ORGANIZAÇÃO/ASSOCIAÇÃO]],[1]!Tabela1[#Data],5,FALSE)</f>
        <v>#N/A</v>
      </c>
      <c r="E30" s="9" t="e">
        <f>VLOOKUP(Tabela3[[#This Row],[ORGANIZAÇÃO/ASSOCIAÇÃO]],[1]!Tabela1[#Data],6,FALSE)</f>
        <v>#N/A</v>
      </c>
      <c r="F30" s="9" t="e">
        <f>VLOOKUP(Tabela3[[#This Row],[ORGANIZAÇÃO/ASSOCIAÇÃO]],[1]!Tabela1[#Data],7,FALSE)</f>
        <v>#N/A</v>
      </c>
      <c r="G30" s="9" t="e">
        <f>VLOOKUP(Tabela3[[#This Row],[ORGANIZAÇÃO/ASSOCIAÇÃO]],[1]!Tabela1[#Data],8,FALSE)</f>
        <v>#N/A</v>
      </c>
      <c r="H30" s="9" t="e">
        <f>VLOOKUP(Tabela3[[#This Row],[ORGANIZAÇÃO/ASSOCIAÇÃO]],[1]!Tabela1[#Data],9,FALSE)</f>
        <v>#N/A</v>
      </c>
      <c r="I30" s="11">
        <f>[1]VALORES!J124</f>
        <v>0</v>
      </c>
      <c r="J30" s="12">
        <f>[1]VALORES!B124</f>
        <v>0</v>
      </c>
      <c r="K30" s="12">
        <f>[1]VALORES!C124</f>
        <v>0</v>
      </c>
      <c r="L30" s="12">
        <f>[1]VALORES!D124</f>
        <v>0</v>
      </c>
      <c r="M30" s="12">
        <f>[1]VALORES!E124</f>
        <v>0</v>
      </c>
      <c r="N30" s="12">
        <f>Tabela3[[#This Row],[Reciclados METAL (Kg)]]+Tabela3[[#This Row],[Reciclados PAPEL (Kg)]]+Tabela3[[#This Row],[Reciclados PLÁSTICO (Kg)]]+Tabela3[[#This Row],[Reciclados VIDRO (Kg)]]</f>
        <v>0</v>
      </c>
    </row>
    <row r="31" spans="1:14" hidden="1" x14ac:dyDescent="0.25">
      <c r="A31" s="9">
        <f>[1]VALORES!A125</f>
        <v>0</v>
      </c>
      <c r="B31" s="9" t="e">
        <f>VLOOKUP(Tabela3[[#This Row],[ORGANIZAÇÃO/ASSOCIAÇÃO]],[1]!Tabela1[#Data],3,FALSE)</f>
        <v>#N/A</v>
      </c>
      <c r="C31" s="10" t="e">
        <f>VLOOKUP(Tabela3[[#This Row],[ORGANIZAÇÃO/ASSOCIAÇÃO]],[1]!Tabela1[[Associação]:[LISTA DE MEMBROS]],4,FALSE)</f>
        <v>#N/A</v>
      </c>
      <c r="D31" s="9" t="e">
        <f>VLOOKUP(Tabela3[[#This Row],[ORGANIZAÇÃO/ASSOCIAÇÃO]],[1]!Tabela1[#Data],5,FALSE)</f>
        <v>#N/A</v>
      </c>
      <c r="E31" s="9" t="e">
        <f>VLOOKUP(Tabela3[[#This Row],[ORGANIZAÇÃO/ASSOCIAÇÃO]],[1]!Tabela1[#Data],6,FALSE)</f>
        <v>#N/A</v>
      </c>
      <c r="F31" s="9" t="e">
        <f>VLOOKUP(Tabela3[[#This Row],[ORGANIZAÇÃO/ASSOCIAÇÃO]],[1]!Tabela1[#Data],7,FALSE)</f>
        <v>#N/A</v>
      </c>
      <c r="G31" s="9" t="e">
        <f>VLOOKUP(Tabela3[[#This Row],[ORGANIZAÇÃO/ASSOCIAÇÃO]],[1]!Tabela1[#Data],8,FALSE)</f>
        <v>#N/A</v>
      </c>
      <c r="H31" s="9" t="e">
        <f>VLOOKUP(Tabela3[[#This Row],[ORGANIZAÇÃO/ASSOCIAÇÃO]],[1]!Tabela1[#Data],9,FALSE)</f>
        <v>#N/A</v>
      </c>
      <c r="I31" s="11">
        <f>[1]VALORES!J125</f>
        <v>0</v>
      </c>
      <c r="J31" s="12">
        <f>[1]VALORES!B125</f>
        <v>0</v>
      </c>
      <c r="K31" s="12">
        <f>[1]VALORES!C125</f>
        <v>0</v>
      </c>
      <c r="L31" s="12">
        <f>[1]VALORES!D125</f>
        <v>0</v>
      </c>
      <c r="M31" s="12">
        <f>[1]VALORES!E125</f>
        <v>0</v>
      </c>
      <c r="N31" s="12">
        <f>Tabela3[[#This Row],[Reciclados METAL (Kg)]]+Tabela3[[#This Row],[Reciclados PAPEL (Kg)]]+Tabela3[[#This Row],[Reciclados PLÁSTICO (Kg)]]+Tabela3[[#This Row],[Reciclados VIDRO (Kg)]]</f>
        <v>0</v>
      </c>
    </row>
    <row r="32" spans="1:14" hidden="1" x14ac:dyDescent="0.25">
      <c r="A32" s="9">
        <f>[1]VALORES!A126</f>
        <v>0</v>
      </c>
      <c r="B32" s="9" t="e">
        <f>VLOOKUP(Tabela3[[#This Row],[ORGANIZAÇÃO/ASSOCIAÇÃO]],[1]!Tabela1[#Data],3,FALSE)</f>
        <v>#N/A</v>
      </c>
      <c r="C32" s="10" t="e">
        <f>VLOOKUP(Tabela3[[#This Row],[ORGANIZAÇÃO/ASSOCIAÇÃO]],[1]!Tabela1[[Associação]:[LISTA DE MEMBROS]],4,FALSE)</f>
        <v>#N/A</v>
      </c>
      <c r="D32" s="9" t="e">
        <f>VLOOKUP(Tabela3[[#This Row],[ORGANIZAÇÃO/ASSOCIAÇÃO]],[1]!Tabela1[#Data],5,FALSE)</f>
        <v>#N/A</v>
      </c>
      <c r="E32" s="9" t="e">
        <f>VLOOKUP(Tabela3[[#This Row],[ORGANIZAÇÃO/ASSOCIAÇÃO]],[1]!Tabela1[#Data],6,FALSE)</f>
        <v>#N/A</v>
      </c>
      <c r="F32" s="9" t="e">
        <f>VLOOKUP(Tabela3[[#This Row],[ORGANIZAÇÃO/ASSOCIAÇÃO]],[1]!Tabela1[#Data],7,FALSE)</f>
        <v>#N/A</v>
      </c>
      <c r="G32" s="9" t="e">
        <f>VLOOKUP(Tabela3[[#This Row],[ORGANIZAÇÃO/ASSOCIAÇÃO]],[1]!Tabela1[#Data],8,FALSE)</f>
        <v>#N/A</v>
      </c>
      <c r="H32" s="9" t="e">
        <f>VLOOKUP(Tabela3[[#This Row],[ORGANIZAÇÃO/ASSOCIAÇÃO]],[1]!Tabela1[#Data],9,FALSE)</f>
        <v>#N/A</v>
      </c>
      <c r="I32" s="11">
        <f>[1]VALORES!J126</f>
        <v>0</v>
      </c>
      <c r="J32" s="12">
        <f>[1]VALORES!B126</f>
        <v>0</v>
      </c>
      <c r="K32" s="12">
        <f>[1]VALORES!C126</f>
        <v>0</v>
      </c>
      <c r="L32" s="12">
        <f>[1]VALORES!D126</f>
        <v>0</v>
      </c>
      <c r="M32" s="12">
        <f>[1]VALORES!E126</f>
        <v>0</v>
      </c>
      <c r="N32" s="12">
        <f>Tabela3[[#This Row],[Reciclados METAL (Kg)]]+Tabela3[[#This Row],[Reciclados PAPEL (Kg)]]+Tabela3[[#This Row],[Reciclados PLÁSTICO (Kg)]]+Tabela3[[#This Row],[Reciclados VIDRO (Kg)]]</f>
        <v>0</v>
      </c>
    </row>
    <row r="33" spans="1:14" hidden="1" x14ac:dyDescent="0.25">
      <c r="A33" s="9">
        <f>[1]VALORES!A127</f>
        <v>0</v>
      </c>
      <c r="B33" s="9" t="e">
        <f>VLOOKUP(Tabela3[[#This Row],[ORGANIZAÇÃO/ASSOCIAÇÃO]],[1]!Tabela1[#Data],3,FALSE)</f>
        <v>#N/A</v>
      </c>
      <c r="C33" s="10" t="e">
        <f>VLOOKUP(Tabela3[[#This Row],[ORGANIZAÇÃO/ASSOCIAÇÃO]],[1]!Tabela1[[Associação]:[LISTA DE MEMBROS]],4,FALSE)</f>
        <v>#N/A</v>
      </c>
      <c r="D33" s="9" t="e">
        <f>VLOOKUP(Tabela3[[#This Row],[ORGANIZAÇÃO/ASSOCIAÇÃO]],[1]!Tabela1[#Data],5,FALSE)</f>
        <v>#N/A</v>
      </c>
      <c r="E33" s="9" t="e">
        <f>VLOOKUP(Tabela3[[#This Row],[ORGANIZAÇÃO/ASSOCIAÇÃO]],[1]!Tabela1[#Data],6,FALSE)</f>
        <v>#N/A</v>
      </c>
      <c r="F33" s="9" t="e">
        <f>VLOOKUP(Tabela3[[#This Row],[ORGANIZAÇÃO/ASSOCIAÇÃO]],[1]!Tabela1[#Data],7,FALSE)</f>
        <v>#N/A</v>
      </c>
      <c r="G33" s="9" t="e">
        <f>VLOOKUP(Tabela3[[#This Row],[ORGANIZAÇÃO/ASSOCIAÇÃO]],[1]!Tabela1[#Data],8,FALSE)</f>
        <v>#N/A</v>
      </c>
      <c r="H33" s="9" t="e">
        <f>VLOOKUP(Tabela3[[#This Row],[ORGANIZAÇÃO/ASSOCIAÇÃO]],[1]!Tabela1[#Data],9,FALSE)</f>
        <v>#N/A</v>
      </c>
      <c r="I33" s="11">
        <f>[1]VALORES!J127</f>
        <v>0</v>
      </c>
      <c r="J33" s="12">
        <f>[1]VALORES!B127</f>
        <v>0</v>
      </c>
      <c r="K33" s="12">
        <f>[1]VALORES!C127</f>
        <v>0</v>
      </c>
      <c r="L33" s="12">
        <f>[1]VALORES!D127</f>
        <v>0</v>
      </c>
      <c r="M33" s="12">
        <f>[1]VALORES!E127</f>
        <v>0</v>
      </c>
      <c r="N33" s="12">
        <f>Tabela3[[#This Row],[Reciclados METAL (Kg)]]+Tabela3[[#This Row],[Reciclados PAPEL (Kg)]]+Tabela3[[#This Row],[Reciclados PLÁSTICO (Kg)]]+Tabela3[[#This Row],[Reciclados VIDRO (Kg)]]</f>
        <v>0</v>
      </c>
    </row>
    <row r="34" spans="1:14" hidden="1" x14ac:dyDescent="0.25">
      <c r="A34" s="9">
        <f>[1]VALORES!A128</f>
        <v>0</v>
      </c>
      <c r="B34" s="9" t="e">
        <f>VLOOKUP(Tabela3[[#This Row],[ORGANIZAÇÃO/ASSOCIAÇÃO]],[1]!Tabela1[#Data],3,FALSE)</f>
        <v>#N/A</v>
      </c>
      <c r="C34" s="10" t="e">
        <f>VLOOKUP(Tabela3[[#This Row],[ORGANIZAÇÃO/ASSOCIAÇÃO]],[1]!Tabela1[[Associação]:[LISTA DE MEMBROS]],4,FALSE)</f>
        <v>#N/A</v>
      </c>
      <c r="D34" s="9" t="e">
        <f>VLOOKUP(Tabela3[[#This Row],[ORGANIZAÇÃO/ASSOCIAÇÃO]],[1]!Tabela1[#Data],5,FALSE)</f>
        <v>#N/A</v>
      </c>
      <c r="E34" s="9" t="e">
        <f>VLOOKUP(Tabela3[[#This Row],[ORGANIZAÇÃO/ASSOCIAÇÃO]],[1]!Tabela1[#Data],6,FALSE)</f>
        <v>#N/A</v>
      </c>
      <c r="F34" s="9" t="e">
        <f>VLOOKUP(Tabela3[[#This Row],[ORGANIZAÇÃO/ASSOCIAÇÃO]],[1]!Tabela1[#Data],7,FALSE)</f>
        <v>#N/A</v>
      </c>
      <c r="G34" s="9" t="e">
        <f>VLOOKUP(Tabela3[[#This Row],[ORGANIZAÇÃO/ASSOCIAÇÃO]],[1]!Tabela1[#Data],8,FALSE)</f>
        <v>#N/A</v>
      </c>
      <c r="H34" s="9" t="e">
        <f>VLOOKUP(Tabela3[[#This Row],[ORGANIZAÇÃO/ASSOCIAÇÃO]],[1]!Tabela1[#Data],9,FALSE)</f>
        <v>#N/A</v>
      </c>
      <c r="I34" s="11">
        <f>[1]VALORES!J128</f>
        <v>0</v>
      </c>
      <c r="J34" s="12">
        <f>[1]VALORES!B128</f>
        <v>0</v>
      </c>
      <c r="K34" s="12">
        <f>[1]VALORES!C128</f>
        <v>0</v>
      </c>
      <c r="L34" s="12">
        <f>[1]VALORES!D128</f>
        <v>0</v>
      </c>
      <c r="M34" s="12">
        <f>[1]VALORES!E128</f>
        <v>0</v>
      </c>
      <c r="N34" s="12">
        <f>Tabela3[[#This Row],[Reciclados METAL (Kg)]]+Tabela3[[#This Row],[Reciclados PAPEL (Kg)]]+Tabela3[[#This Row],[Reciclados PLÁSTICO (Kg)]]+Tabela3[[#This Row],[Reciclados VIDRO (Kg)]]</f>
        <v>0</v>
      </c>
    </row>
    <row r="35" spans="1:14" hidden="1" x14ac:dyDescent="0.25">
      <c r="A35" s="9">
        <f>[1]VALORES!A129</f>
        <v>0</v>
      </c>
      <c r="B35" s="9" t="e">
        <f>VLOOKUP(Tabela3[[#This Row],[ORGANIZAÇÃO/ASSOCIAÇÃO]],[1]!Tabela1[#Data],3,FALSE)</f>
        <v>#N/A</v>
      </c>
      <c r="C35" s="10" t="e">
        <f>VLOOKUP(Tabela3[[#This Row],[ORGANIZAÇÃO/ASSOCIAÇÃO]],[1]!Tabela1[[Associação]:[LISTA DE MEMBROS]],4,FALSE)</f>
        <v>#N/A</v>
      </c>
      <c r="D35" s="9" t="e">
        <f>VLOOKUP(Tabela3[[#This Row],[ORGANIZAÇÃO/ASSOCIAÇÃO]],[1]!Tabela1[#Data],5,FALSE)</f>
        <v>#N/A</v>
      </c>
      <c r="E35" s="9" t="e">
        <f>VLOOKUP(Tabela3[[#This Row],[ORGANIZAÇÃO/ASSOCIAÇÃO]],[1]!Tabela1[#Data],6,FALSE)</f>
        <v>#N/A</v>
      </c>
      <c r="F35" s="9" t="e">
        <f>VLOOKUP(Tabela3[[#This Row],[ORGANIZAÇÃO/ASSOCIAÇÃO]],[1]!Tabela1[#Data],7,FALSE)</f>
        <v>#N/A</v>
      </c>
      <c r="G35" s="9" t="e">
        <f>VLOOKUP(Tabela3[[#This Row],[ORGANIZAÇÃO/ASSOCIAÇÃO]],[1]!Tabela1[#Data],8,FALSE)</f>
        <v>#N/A</v>
      </c>
      <c r="H35" s="9" t="e">
        <f>VLOOKUP(Tabela3[[#This Row],[ORGANIZAÇÃO/ASSOCIAÇÃO]],[1]!Tabela1[#Data],9,FALSE)</f>
        <v>#N/A</v>
      </c>
      <c r="I35" s="11">
        <f>[1]VALORES!J129</f>
        <v>0</v>
      </c>
      <c r="J35" s="12">
        <f>[1]VALORES!B129</f>
        <v>0</v>
      </c>
      <c r="K35" s="12">
        <f>[1]VALORES!C129</f>
        <v>0</v>
      </c>
      <c r="L35" s="12">
        <f>[1]VALORES!D129</f>
        <v>0</v>
      </c>
      <c r="M35" s="12">
        <f>[1]VALORES!E129</f>
        <v>0</v>
      </c>
      <c r="N35" s="12">
        <f>Tabela3[[#This Row],[Reciclados METAL (Kg)]]+Tabela3[[#This Row],[Reciclados PAPEL (Kg)]]+Tabela3[[#This Row],[Reciclados PLÁSTICO (Kg)]]+Tabela3[[#This Row],[Reciclados VIDRO (Kg)]]</f>
        <v>0</v>
      </c>
    </row>
    <row r="36" spans="1:14" hidden="1" x14ac:dyDescent="0.25">
      <c r="A36" s="9">
        <f>[1]VALORES!A130</f>
        <v>0</v>
      </c>
      <c r="B36" s="9" t="e">
        <f>VLOOKUP(Tabela3[[#This Row],[ORGANIZAÇÃO/ASSOCIAÇÃO]],[1]!Tabela1[#Data],3,FALSE)</f>
        <v>#N/A</v>
      </c>
      <c r="C36" s="10" t="e">
        <f>VLOOKUP(Tabela3[[#This Row],[ORGANIZAÇÃO/ASSOCIAÇÃO]],[1]!Tabela1[[Associação]:[LISTA DE MEMBROS]],4,FALSE)</f>
        <v>#N/A</v>
      </c>
      <c r="D36" s="9" t="e">
        <f>VLOOKUP(Tabela3[[#This Row],[ORGANIZAÇÃO/ASSOCIAÇÃO]],[1]!Tabela1[#Data],5,FALSE)</f>
        <v>#N/A</v>
      </c>
      <c r="E36" s="9" t="e">
        <f>VLOOKUP(Tabela3[[#This Row],[ORGANIZAÇÃO/ASSOCIAÇÃO]],[1]!Tabela1[#Data],6,FALSE)</f>
        <v>#N/A</v>
      </c>
      <c r="F36" s="9" t="e">
        <f>VLOOKUP(Tabela3[[#This Row],[ORGANIZAÇÃO/ASSOCIAÇÃO]],[1]!Tabela1[#Data],7,FALSE)</f>
        <v>#N/A</v>
      </c>
      <c r="G36" s="9" t="e">
        <f>VLOOKUP(Tabela3[[#This Row],[ORGANIZAÇÃO/ASSOCIAÇÃO]],[1]!Tabela1[#Data],8,FALSE)</f>
        <v>#N/A</v>
      </c>
      <c r="H36" s="9" t="e">
        <f>VLOOKUP(Tabela3[[#This Row],[ORGANIZAÇÃO/ASSOCIAÇÃO]],[1]!Tabela1[#Data],9,FALSE)</f>
        <v>#N/A</v>
      </c>
      <c r="I36" s="11">
        <f>[1]VALORES!J130</f>
        <v>0</v>
      </c>
      <c r="J36" s="12">
        <f>[1]VALORES!B130</f>
        <v>0</v>
      </c>
      <c r="K36" s="12">
        <f>[1]VALORES!C130</f>
        <v>0</v>
      </c>
      <c r="L36" s="12">
        <f>[1]VALORES!D130</f>
        <v>0</v>
      </c>
      <c r="M36" s="12">
        <f>[1]VALORES!E130</f>
        <v>0</v>
      </c>
      <c r="N36" s="12">
        <f>Tabela3[[#This Row],[Reciclados METAL (Kg)]]+Tabela3[[#This Row],[Reciclados PAPEL (Kg)]]+Tabela3[[#This Row],[Reciclados PLÁSTICO (Kg)]]+Tabela3[[#This Row],[Reciclados VIDRO (Kg)]]</f>
        <v>0</v>
      </c>
    </row>
    <row r="37" spans="1:14" hidden="1" x14ac:dyDescent="0.25">
      <c r="A37" s="9">
        <f>[1]VALORES!A131</f>
        <v>0</v>
      </c>
      <c r="B37" s="9" t="e">
        <f>VLOOKUP(Tabela3[[#This Row],[ORGANIZAÇÃO/ASSOCIAÇÃO]],[1]!Tabela1[#Data],3,FALSE)</f>
        <v>#N/A</v>
      </c>
      <c r="C37" s="10" t="e">
        <f>VLOOKUP(Tabela3[[#This Row],[ORGANIZAÇÃO/ASSOCIAÇÃO]],[1]!Tabela1[[Associação]:[LISTA DE MEMBROS]],4,FALSE)</f>
        <v>#N/A</v>
      </c>
      <c r="D37" s="9" t="e">
        <f>VLOOKUP(Tabela3[[#This Row],[ORGANIZAÇÃO/ASSOCIAÇÃO]],[1]!Tabela1[#Data],5,FALSE)</f>
        <v>#N/A</v>
      </c>
      <c r="E37" s="9" t="e">
        <f>VLOOKUP(Tabela3[[#This Row],[ORGANIZAÇÃO/ASSOCIAÇÃO]],[1]!Tabela1[#Data],6,FALSE)</f>
        <v>#N/A</v>
      </c>
      <c r="F37" s="9" t="e">
        <f>VLOOKUP(Tabela3[[#This Row],[ORGANIZAÇÃO/ASSOCIAÇÃO]],[1]!Tabela1[#Data],7,FALSE)</f>
        <v>#N/A</v>
      </c>
      <c r="G37" s="9" t="e">
        <f>VLOOKUP(Tabela3[[#This Row],[ORGANIZAÇÃO/ASSOCIAÇÃO]],[1]!Tabela1[#Data],8,FALSE)</f>
        <v>#N/A</v>
      </c>
      <c r="H37" s="9" t="e">
        <f>VLOOKUP(Tabela3[[#This Row],[ORGANIZAÇÃO/ASSOCIAÇÃO]],[1]!Tabela1[#Data],9,FALSE)</f>
        <v>#N/A</v>
      </c>
      <c r="I37" s="11">
        <f>[1]VALORES!J131</f>
        <v>0</v>
      </c>
      <c r="J37" s="12">
        <f>[1]VALORES!B131</f>
        <v>0</v>
      </c>
      <c r="K37" s="12">
        <f>[1]VALORES!C131</f>
        <v>0</v>
      </c>
      <c r="L37" s="12">
        <f>[1]VALORES!D131</f>
        <v>0</v>
      </c>
      <c r="M37" s="12">
        <f>[1]VALORES!E131</f>
        <v>0</v>
      </c>
      <c r="N37" s="12">
        <f>Tabela3[[#This Row],[Reciclados METAL (Kg)]]+Tabela3[[#This Row],[Reciclados PAPEL (Kg)]]+Tabela3[[#This Row],[Reciclados PLÁSTICO (Kg)]]+Tabela3[[#This Row],[Reciclados VIDRO (Kg)]]</f>
        <v>0</v>
      </c>
    </row>
    <row r="38" spans="1:14" hidden="1" x14ac:dyDescent="0.25">
      <c r="A38" s="9">
        <f>[1]VALORES!A132</f>
        <v>0</v>
      </c>
      <c r="B38" s="9" t="e">
        <f>VLOOKUP(Tabela3[[#This Row],[ORGANIZAÇÃO/ASSOCIAÇÃO]],[1]!Tabela1[#Data],3,FALSE)</f>
        <v>#N/A</v>
      </c>
      <c r="C38" s="10" t="e">
        <f>VLOOKUP(Tabela3[[#This Row],[ORGANIZAÇÃO/ASSOCIAÇÃO]],[1]!Tabela1[[Associação]:[LISTA DE MEMBROS]],4,FALSE)</f>
        <v>#N/A</v>
      </c>
      <c r="D38" s="9" t="e">
        <f>VLOOKUP(Tabela3[[#This Row],[ORGANIZAÇÃO/ASSOCIAÇÃO]],[1]!Tabela1[#Data],5,FALSE)</f>
        <v>#N/A</v>
      </c>
      <c r="E38" s="9" t="e">
        <f>VLOOKUP(Tabela3[[#This Row],[ORGANIZAÇÃO/ASSOCIAÇÃO]],[1]!Tabela1[#Data],6,FALSE)</f>
        <v>#N/A</v>
      </c>
      <c r="F38" s="9" t="e">
        <f>VLOOKUP(Tabela3[[#This Row],[ORGANIZAÇÃO/ASSOCIAÇÃO]],[1]!Tabela1[#Data],7,FALSE)</f>
        <v>#N/A</v>
      </c>
      <c r="G38" s="9" t="e">
        <f>VLOOKUP(Tabela3[[#This Row],[ORGANIZAÇÃO/ASSOCIAÇÃO]],[1]!Tabela1[#Data],8,FALSE)</f>
        <v>#N/A</v>
      </c>
      <c r="H38" s="9" t="e">
        <f>VLOOKUP(Tabela3[[#This Row],[ORGANIZAÇÃO/ASSOCIAÇÃO]],[1]!Tabela1[#Data],9,FALSE)</f>
        <v>#N/A</v>
      </c>
      <c r="I38" s="11">
        <f>[1]VALORES!J132</f>
        <v>0</v>
      </c>
      <c r="J38" s="12">
        <f>[1]VALORES!B132</f>
        <v>0</v>
      </c>
      <c r="K38" s="12">
        <f>[1]VALORES!C132</f>
        <v>0</v>
      </c>
      <c r="L38" s="12">
        <f>[1]VALORES!D132</f>
        <v>0</v>
      </c>
      <c r="M38" s="12">
        <f>[1]VALORES!E132</f>
        <v>0</v>
      </c>
      <c r="N38" s="12">
        <f>Tabela3[[#This Row],[Reciclados METAL (Kg)]]+Tabela3[[#This Row],[Reciclados PAPEL (Kg)]]+Tabela3[[#This Row],[Reciclados PLÁSTICO (Kg)]]+Tabela3[[#This Row],[Reciclados VIDRO (Kg)]]</f>
        <v>0</v>
      </c>
    </row>
    <row r="39" spans="1:14" hidden="1" x14ac:dyDescent="0.25">
      <c r="A39" s="9">
        <f>[1]VALORES!A133</f>
        <v>0</v>
      </c>
      <c r="B39" s="9" t="e">
        <f>VLOOKUP(Tabela3[[#This Row],[ORGANIZAÇÃO/ASSOCIAÇÃO]],[1]!Tabela1[#Data],3,FALSE)</f>
        <v>#N/A</v>
      </c>
      <c r="C39" s="10" t="e">
        <f>VLOOKUP(Tabela3[[#This Row],[ORGANIZAÇÃO/ASSOCIAÇÃO]],[1]!Tabela1[[Associação]:[LISTA DE MEMBROS]],4,FALSE)</f>
        <v>#N/A</v>
      </c>
      <c r="D39" s="9" t="e">
        <f>VLOOKUP(Tabela3[[#This Row],[ORGANIZAÇÃO/ASSOCIAÇÃO]],[1]!Tabela1[#Data],5,FALSE)</f>
        <v>#N/A</v>
      </c>
      <c r="E39" s="9" t="e">
        <f>VLOOKUP(Tabela3[[#This Row],[ORGANIZAÇÃO/ASSOCIAÇÃO]],[1]!Tabela1[#Data],6,FALSE)</f>
        <v>#N/A</v>
      </c>
      <c r="F39" s="9" t="e">
        <f>VLOOKUP(Tabela3[[#This Row],[ORGANIZAÇÃO/ASSOCIAÇÃO]],[1]!Tabela1[#Data],7,FALSE)</f>
        <v>#N/A</v>
      </c>
      <c r="G39" s="9" t="e">
        <f>VLOOKUP(Tabela3[[#This Row],[ORGANIZAÇÃO/ASSOCIAÇÃO]],[1]!Tabela1[#Data],8,FALSE)</f>
        <v>#N/A</v>
      </c>
      <c r="H39" s="9" t="e">
        <f>VLOOKUP(Tabela3[[#This Row],[ORGANIZAÇÃO/ASSOCIAÇÃO]],[1]!Tabela1[#Data],9,FALSE)</f>
        <v>#N/A</v>
      </c>
      <c r="I39" s="11">
        <f>[1]VALORES!J133</f>
        <v>0</v>
      </c>
      <c r="J39" s="12">
        <f>[1]VALORES!B133</f>
        <v>0</v>
      </c>
      <c r="K39" s="12">
        <f>[1]VALORES!C133</f>
        <v>0</v>
      </c>
      <c r="L39" s="12">
        <f>[1]VALORES!D133</f>
        <v>0</v>
      </c>
      <c r="M39" s="12">
        <f>[1]VALORES!E133</f>
        <v>0</v>
      </c>
      <c r="N39" s="12">
        <f>Tabela3[[#This Row],[Reciclados METAL (Kg)]]+Tabela3[[#This Row],[Reciclados PAPEL (Kg)]]+Tabela3[[#This Row],[Reciclados PLÁSTICO (Kg)]]+Tabela3[[#This Row],[Reciclados VIDRO (Kg)]]</f>
        <v>0</v>
      </c>
    </row>
    <row r="40" spans="1:14" hidden="1" x14ac:dyDescent="0.25">
      <c r="A40" s="9">
        <f>[1]VALORES!A134</f>
        <v>0</v>
      </c>
      <c r="B40" s="9" t="e">
        <f>VLOOKUP(Tabela3[[#This Row],[ORGANIZAÇÃO/ASSOCIAÇÃO]],[1]!Tabela1[#Data],3,FALSE)</f>
        <v>#N/A</v>
      </c>
      <c r="C40" s="10" t="e">
        <f>VLOOKUP(Tabela3[[#This Row],[ORGANIZAÇÃO/ASSOCIAÇÃO]],[1]!Tabela1[[Associação]:[LISTA DE MEMBROS]],4,FALSE)</f>
        <v>#N/A</v>
      </c>
      <c r="D40" s="9" t="e">
        <f>VLOOKUP(Tabela3[[#This Row],[ORGANIZAÇÃO/ASSOCIAÇÃO]],[1]!Tabela1[#Data],5,FALSE)</f>
        <v>#N/A</v>
      </c>
      <c r="E40" s="9" t="e">
        <f>VLOOKUP(Tabela3[[#This Row],[ORGANIZAÇÃO/ASSOCIAÇÃO]],[1]!Tabela1[#Data],6,FALSE)</f>
        <v>#N/A</v>
      </c>
      <c r="F40" s="9" t="e">
        <f>VLOOKUP(Tabela3[[#This Row],[ORGANIZAÇÃO/ASSOCIAÇÃO]],[1]!Tabela1[#Data],7,FALSE)</f>
        <v>#N/A</v>
      </c>
      <c r="G40" s="9" t="e">
        <f>VLOOKUP(Tabela3[[#This Row],[ORGANIZAÇÃO/ASSOCIAÇÃO]],[1]!Tabela1[#Data],8,FALSE)</f>
        <v>#N/A</v>
      </c>
      <c r="H40" s="9" t="e">
        <f>VLOOKUP(Tabela3[[#This Row],[ORGANIZAÇÃO/ASSOCIAÇÃO]],[1]!Tabela1[#Data],9,FALSE)</f>
        <v>#N/A</v>
      </c>
      <c r="I40" s="11">
        <f>[1]VALORES!J134</f>
        <v>0</v>
      </c>
      <c r="J40" s="12">
        <f>[1]VALORES!B134</f>
        <v>0</v>
      </c>
      <c r="K40" s="12">
        <f>[1]VALORES!C134</f>
        <v>0</v>
      </c>
      <c r="L40" s="12">
        <f>[1]VALORES!D134</f>
        <v>0</v>
      </c>
      <c r="M40" s="12">
        <f>[1]VALORES!E134</f>
        <v>0</v>
      </c>
      <c r="N40" s="12">
        <f>Tabela3[[#This Row],[Reciclados METAL (Kg)]]+Tabela3[[#This Row],[Reciclados PAPEL (Kg)]]+Tabela3[[#This Row],[Reciclados PLÁSTICO (Kg)]]+Tabela3[[#This Row],[Reciclados VIDRO (Kg)]]</f>
        <v>0</v>
      </c>
    </row>
    <row r="41" spans="1:14" hidden="1" x14ac:dyDescent="0.25">
      <c r="A41" s="9">
        <f>[1]VALORES!A135</f>
        <v>0</v>
      </c>
      <c r="B41" s="9" t="e">
        <f>VLOOKUP(Tabela3[[#This Row],[ORGANIZAÇÃO/ASSOCIAÇÃO]],[1]!Tabela1[#Data],3,FALSE)</f>
        <v>#N/A</v>
      </c>
      <c r="C41" s="10" t="e">
        <f>VLOOKUP(Tabela3[[#This Row],[ORGANIZAÇÃO/ASSOCIAÇÃO]],[1]!Tabela1[[Associação]:[LISTA DE MEMBROS]],4,FALSE)</f>
        <v>#N/A</v>
      </c>
      <c r="D41" s="9" t="e">
        <f>VLOOKUP(Tabela3[[#This Row],[ORGANIZAÇÃO/ASSOCIAÇÃO]],[1]!Tabela1[#Data],5,FALSE)</f>
        <v>#N/A</v>
      </c>
      <c r="E41" s="9" t="e">
        <f>VLOOKUP(Tabela3[[#This Row],[ORGANIZAÇÃO/ASSOCIAÇÃO]],[1]!Tabela1[#Data],6,FALSE)</f>
        <v>#N/A</v>
      </c>
      <c r="F41" s="9" t="e">
        <f>VLOOKUP(Tabela3[[#This Row],[ORGANIZAÇÃO/ASSOCIAÇÃO]],[1]!Tabela1[#Data],7,FALSE)</f>
        <v>#N/A</v>
      </c>
      <c r="G41" s="9" t="e">
        <f>VLOOKUP(Tabela3[[#This Row],[ORGANIZAÇÃO/ASSOCIAÇÃO]],[1]!Tabela1[#Data],8,FALSE)</f>
        <v>#N/A</v>
      </c>
      <c r="H41" s="9" t="e">
        <f>VLOOKUP(Tabela3[[#This Row],[ORGANIZAÇÃO/ASSOCIAÇÃO]],[1]!Tabela1[#Data],9,FALSE)</f>
        <v>#N/A</v>
      </c>
      <c r="I41" s="11">
        <f>[1]VALORES!J135</f>
        <v>0</v>
      </c>
      <c r="J41" s="12">
        <f>[1]VALORES!B135</f>
        <v>0</v>
      </c>
      <c r="K41" s="12">
        <f>[1]VALORES!C135</f>
        <v>0</v>
      </c>
      <c r="L41" s="12">
        <f>[1]VALORES!D135</f>
        <v>0</v>
      </c>
      <c r="M41" s="12">
        <f>[1]VALORES!E135</f>
        <v>0</v>
      </c>
      <c r="N41" s="12">
        <f>Tabela3[[#This Row],[Reciclados METAL (Kg)]]+Tabela3[[#This Row],[Reciclados PAPEL (Kg)]]+Tabela3[[#This Row],[Reciclados PLÁSTICO (Kg)]]+Tabela3[[#This Row],[Reciclados VIDRO (Kg)]]</f>
        <v>0</v>
      </c>
    </row>
    <row r="42" spans="1:14" hidden="1" x14ac:dyDescent="0.25">
      <c r="A42" s="9">
        <f>[1]VALORES!A136</f>
        <v>0</v>
      </c>
      <c r="B42" s="9" t="e">
        <f>VLOOKUP(Tabela3[[#This Row],[ORGANIZAÇÃO/ASSOCIAÇÃO]],[1]!Tabela1[#Data],3,FALSE)</f>
        <v>#N/A</v>
      </c>
      <c r="C42" s="10" t="e">
        <f>VLOOKUP(Tabela3[[#This Row],[ORGANIZAÇÃO/ASSOCIAÇÃO]],[1]!Tabela1[[Associação]:[LISTA DE MEMBROS]],4,FALSE)</f>
        <v>#N/A</v>
      </c>
      <c r="D42" s="9" t="e">
        <f>VLOOKUP(Tabela3[[#This Row],[ORGANIZAÇÃO/ASSOCIAÇÃO]],[1]!Tabela1[#Data],5,FALSE)</f>
        <v>#N/A</v>
      </c>
      <c r="E42" s="9" t="e">
        <f>VLOOKUP(Tabela3[[#This Row],[ORGANIZAÇÃO/ASSOCIAÇÃO]],[1]!Tabela1[#Data],6,FALSE)</f>
        <v>#N/A</v>
      </c>
      <c r="F42" s="9" t="e">
        <f>VLOOKUP(Tabela3[[#This Row],[ORGANIZAÇÃO/ASSOCIAÇÃO]],[1]!Tabela1[#Data],7,FALSE)</f>
        <v>#N/A</v>
      </c>
      <c r="G42" s="9" t="e">
        <f>VLOOKUP(Tabela3[[#This Row],[ORGANIZAÇÃO/ASSOCIAÇÃO]],[1]!Tabela1[#Data],8,FALSE)</f>
        <v>#N/A</v>
      </c>
      <c r="H42" s="9" t="e">
        <f>VLOOKUP(Tabela3[[#This Row],[ORGANIZAÇÃO/ASSOCIAÇÃO]],[1]!Tabela1[#Data],9,FALSE)</f>
        <v>#N/A</v>
      </c>
      <c r="I42" s="11">
        <f>[1]VALORES!J136</f>
        <v>0</v>
      </c>
      <c r="J42" s="12">
        <f>[1]VALORES!B136</f>
        <v>0</v>
      </c>
      <c r="K42" s="12">
        <f>[1]VALORES!C136</f>
        <v>0</v>
      </c>
      <c r="L42" s="12">
        <f>[1]VALORES!D136</f>
        <v>0</v>
      </c>
      <c r="M42" s="12">
        <f>[1]VALORES!E136</f>
        <v>0</v>
      </c>
      <c r="N42" s="12">
        <f>Tabela3[[#This Row],[Reciclados METAL (Kg)]]+Tabela3[[#This Row],[Reciclados PAPEL (Kg)]]+Tabela3[[#This Row],[Reciclados PLÁSTICO (Kg)]]+Tabela3[[#This Row],[Reciclados VIDRO (Kg)]]</f>
        <v>0</v>
      </c>
    </row>
    <row r="43" spans="1:14" hidden="1" x14ac:dyDescent="0.25">
      <c r="A43" s="9">
        <f>[1]VALORES!A137</f>
        <v>0</v>
      </c>
      <c r="B43" s="9" t="e">
        <f>VLOOKUP(Tabela3[[#This Row],[ORGANIZAÇÃO/ASSOCIAÇÃO]],[1]!Tabela1[#Data],3,FALSE)</f>
        <v>#N/A</v>
      </c>
      <c r="C43" s="10" t="e">
        <f>VLOOKUP(Tabela3[[#This Row],[ORGANIZAÇÃO/ASSOCIAÇÃO]],[1]!Tabela1[[Associação]:[LISTA DE MEMBROS]],4,FALSE)</f>
        <v>#N/A</v>
      </c>
      <c r="D43" s="9" t="e">
        <f>VLOOKUP(Tabela3[[#This Row],[ORGANIZAÇÃO/ASSOCIAÇÃO]],[1]!Tabela1[#Data],5,FALSE)</f>
        <v>#N/A</v>
      </c>
      <c r="E43" s="9" t="e">
        <f>VLOOKUP(Tabela3[[#This Row],[ORGANIZAÇÃO/ASSOCIAÇÃO]],[1]!Tabela1[#Data],6,FALSE)</f>
        <v>#N/A</v>
      </c>
      <c r="F43" s="9" t="e">
        <f>VLOOKUP(Tabela3[[#This Row],[ORGANIZAÇÃO/ASSOCIAÇÃO]],[1]!Tabela1[#Data],7,FALSE)</f>
        <v>#N/A</v>
      </c>
      <c r="G43" s="9" t="e">
        <f>VLOOKUP(Tabela3[[#This Row],[ORGANIZAÇÃO/ASSOCIAÇÃO]],[1]!Tabela1[#Data],8,FALSE)</f>
        <v>#N/A</v>
      </c>
      <c r="H43" s="9" t="e">
        <f>VLOOKUP(Tabela3[[#This Row],[ORGANIZAÇÃO/ASSOCIAÇÃO]],[1]!Tabela1[#Data],9,FALSE)</f>
        <v>#N/A</v>
      </c>
      <c r="I43" s="11">
        <f>[1]VALORES!J137</f>
        <v>0</v>
      </c>
      <c r="J43" s="12">
        <f>[1]VALORES!B137</f>
        <v>0</v>
      </c>
      <c r="K43" s="12">
        <f>[1]VALORES!C137</f>
        <v>0</v>
      </c>
      <c r="L43" s="12">
        <f>[1]VALORES!D137</f>
        <v>0</v>
      </c>
      <c r="M43" s="12">
        <f>[1]VALORES!E137</f>
        <v>0</v>
      </c>
      <c r="N43" s="12">
        <f>Tabela3[[#This Row],[Reciclados METAL (Kg)]]+Tabela3[[#This Row],[Reciclados PAPEL (Kg)]]+Tabela3[[#This Row],[Reciclados PLÁSTICO (Kg)]]+Tabela3[[#This Row],[Reciclados VIDRO (Kg)]]</f>
        <v>0</v>
      </c>
    </row>
    <row r="44" spans="1:14" hidden="1" x14ac:dyDescent="0.25">
      <c r="A44" s="9">
        <f>[1]VALORES!A138</f>
        <v>0</v>
      </c>
      <c r="B44" s="9" t="e">
        <f>VLOOKUP(Tabela3[[#This Row],[ORGANIZAÇÃO/ASSOCIAÇÃO]],[1]!Tabela1[#Data],3,FALSE)</f>
        <v>#N/A</v>
      </c>
      <c r="C44" s="10" t="e">
        <f>VLOOKUP(Tabela3[[#This Row],[ORGANIZAÇÃO/ASSOCIAÇÃO]],[1]!Tabela1[[Associação]:[LISTA DE MEMBROS]],4,FALSE)</f>
        <v>#N/A</v>
      </c>
      <c r="D44" s="9" t="e">
        <f>VLOOKUP(Tabela3[[#This Row],[ORGANIZAÇÃO/ASSOCIAÇÃO]],[1]!Tabela1[#Data],5,FALSE)</f>
        <v>#N/A</v>
      </c>
      <c r="E44" s="9" t="e">
        <f>VLOOKUP(Tabela3[[#This Row],[ORGANIZAÇÃO/ASSOCIAÇÃO]],[1]!Tabela1[#Data],6,FALSE)</f>
        <v>#N/A</v>
      </c>
      <c r="F44" s="9" t="e">
        <f>VLOOKUP(Tabela3[[#This Row],[ORGANIZAÇÃO/ASSOCIAÇÃO]],[1]!Tabela1[#Data],7,FALSE)</f>
        <v>#N/A</v>
      </c>
      <c r="G44" s="9" t="e">
        <f>VLOOKUP(Tabela3[[#This Row],[ORGANIZAÇÃO/ASSOCIAÇÃO]],[1]!Tabela1[#Data],8,FALSE)</f>
        <v>#N/A</v>
      </c>
      <c r="H44" s="9" t="e">
        <f>VLOOKUP(Tabela3[[#This Row],[ORGANIZAÇÃO/ASSOCIAÇÃO]],[1]!Tabela1[#Data],9,FALSE)</f>
        <v>#N/A</v>
      </c>
      <c r="I44" s="11">
        <f>[1]VALORES!J138</f>
        <v>0</v>
      </c>
      <c r="J44" s="12">
        <f>[1]VALORES!B138</f>
        <v>0</v>
      </c>
      <c r="K44" s="12">
        <f>[1]VALORES!C138</f>
        <v>0</v>
      </c>
      <c r="L44" s="12">
        <f>[1]VALORES!D138</f>
        <v>0</v>
      </c>
      <c r="M44" s="12">
        <f>[1]VALORES!E138</f>
        <v>0</v>
      </c>
      <c r="N44" s="12">
        <f>Tabela3[[#This Row],[Reciclados METAL (Kg)]]+Tabela3[[#This Row],[Reciclados PAPEL (Kg)]]+Tabela3[[#This Row],[Reciclados PLÁSTICO (Kg)]]+Tabela3[[#This Row],[Reciclados VIDRO (Kg)]]</f>
        <v>0</v>
      </c>
    </row>
    <row r="45" spans="1:14" hidden="1" x14ac:dyDescent="0.25">
      <c r="A45" s="9">
        <f>[1]VALORES!A139</f>
        <v>0</v>
      </c>
      <c r="B45" s="9" t="e">
        <f>VLOOKUP(Tabela3[[#This Row],[ORGANIZAÇÃO/ASSOCIAÇÃO]],[1]!Tabela1[#Data],3,FALSE)</f>
        <v>#N/A</v>
      </c>
      <c r="C45" s="10" t="e">
        <f>VLOOKUP(Tabela3[[#This Row],[ORGANIZAÇÃO/ASSOCIAÇÃO]],[1]!Tabela1[[Associação]:[LISTA DE MEMBROS]],4,FALSE)</f>
        <v>#N/A</v>
      </c>
      <c r="D45" s="9" t="e">
        <f>VLOOKUP(Tabela3[[#This Row],[ORGANIZAÇÃO/ASSOCIAÇÃO]],[1]!Tabela1[#Data],5,FALSE)</f>
        <v>#N/A</v>
      </c>
      <c r="E45" s="9" t="e">
        <f>VLOOKUP(Tabela3[[#This Row],[ORGANIZAÇÃO/ASSOCIAÇÃO]],[1]!Tabela1[#Data],6,FALSE)</f>
        <v>#N/A</v>
      </c>
      <c r="F45" s="9" t="e">
        <f>VLOOKUP(Tabela3[[#This Row],[ORGANIZAÇÃO/ASSOCIAÇÃO]],[1]!Tabela1[#Data],7,FALSE)</f>
        <v>#N/A</v>
      </c>
      <c r="G45" s="9" t="e">
        <f>VLOOKUP(Tabela3[[#This Row],[ORGANIZAÇÃO/ASSOCIAÇÃO]],[1]!Tabela1[#Data],8,FALSE)</f>
        <v>#N/A</v>
      </c>
      <c r="H45" s="9" t="e">
        <f>VLOOKUP(Tabela3[[#This Row],[ORGANIZAÇÃO/ASSOCIAÇÃO]],[1]!Tabela1[#Data],9,FALSE)</f>
        <v>#N/A</v>
      </c>
      <c r="I45" s="11">
        <f>[1]VALORES!J139</f>
        <v>0</v>
      </c>
      <c r="J45" s="12">
        <f>[1]VALORES!B139</f>
        <v>0</v>
      </c>
      <c r="K45" s="12">
        <f>[1]VALORES!C139</f>
        <v>0</v>
      </c>
      <c r="L45" s="12">
        <f>[1]VALORES!D139</f>
        <v>0</v>
      </c>
      <c r="M45" s="12">
        <f>[1]VALORES!E139</f>
        <v>0</v>
      </c>
      <c r="N45" s="12">
        <f>Tabela3[[#This Row],[Reciclados METAL (Kg)]]+Tabela3[[#This Row],[Reciclados PAPEL (Kg)]]+Tabela3[[#This Row],[Reciclados PLÁSTICO (Kg)]]+Tabela3[[#This Row],[Reciclados VIDRO (Kg)]]</f>
        <v>0</v>
      </c>
    </row>
    <row r="46" spans="1:14" hidden="1" x14ac:dyDescent="0.25">
      <c r="A46" s="9">
        <f>[1]VALORES!A140</f>
        <v>0</v>
      </c>
      <c r="B46" s="9" t="e">
        <f>VLOOKUP(Tabela3[[#This Row],[ORGANIZAÇÃO/ASSOCIAÇÃO]],[1]!Tabela1[#Data],3,FALSE)</f>
        <v>#N/A</v>
      </c>
      <c r="C46" s="10" t="e">
        <f>VLOOKUP(Tabela3[[#This Row],[ORGANIZAÇÃO/ASSOCIAÇÃO]],[1]!Tabela1[[Associação]:[LISTA DE MEMBROS]],4,FALSE)</f>
        <v>#N/A</v>
      </c>
      <c r="D46" s="9" t="e">
        <f>VLOOKUP(Tabela3[[#This Row],[ORGANIZAÇÃO/ASSOCIAÇÃO]],[1]!Tabela1[#Data],5,FALSE)</f>
        <v>#N/A</v>
      </c>
      <c r="E46" s="9" t="e">
        <f>VLOOKUP(Tabela3[[#This Row],[ORGANIZAÇÃO/ASSOCIAÇÃO]],[1]!Tabela1[#Data],6,FALSE)</f>
        <v>#N/A</v>
      </c>
      <c r="F46" s="9" t="e">
        <f>VLOOKUP(Tabela3[[#This Row],[ORGANIZAÇÃO/ASSOCIAÇÃO]],[1]!Tabela1[#Data],7,FALSE)</f>
        <v>#N/A</v>
      </c>
      <c r="G46" s="9" t="e">
        <f>VLOOKUP(Tabela3[[#This Row],[ORGANIZAÇÃO/ASSOCIAÇÃO]],[1]!Tabela1[#Data],8,FALSE)</f>
        <v>#N/A</v>
      </c>
      <c r="H46" s="9" t="e">
        <f>VLOOKUP(Tabela3[[#This Row],[ORGANIZAÇÃO/ASSOCIAÇÃO]],[1]!Tabela1[#Data],9,FALSE)</f>
        <v>#N/A</v>
      </c>
      <c r="I46" s="11">
        <f>[1]VALORES!J140</f>
        <v>0</v>
      </c>
      <c r="J46" s="12">
        <f>[1]VALORES!B140</f>
        <v>0</v>
      </c>
      <c r="K46" s="12">
        <f>[1]VALORES!C140</f>
        <v>0</v>
      </c>
      <c r="L46" s="12">
        <f>[1]VALORES!D140</f>
        <v>0</v>
      </c>
      <c r="M46" s="12">
        <f>[1]VALORES!E140</f>
        <v>0</v>
      </c>
      <c r="N46" s="12">
        <f>Tabela3[[#This Row],[Reciclados METAL (Kg)]]+Tabela3[[#This Row],[Reciclados PAPEL (Kg)]]+Tabela3[[#This Row],[Reciclados PLÁSTICO (Kg)]]+Tabela3[[#This Row],[Reciclados VIDRO (Kg)]]</f>
        <v>0</v>
      </c>
    </row>
    <row r="47" spans="1:14" hidden="1" x14ac:dyDescent="0.25">
      <c r="A47" s="9">
        <f>[1]VALORES!A141</f>
        <v>0</v>
      </c>
      <c r="B47" s="9" t="e">
        <f>VLOOKUP(Tabela3[[#This Row],[ORGANIZAÇÃO/ASSOCIAÇÃO]],[1]!Tabela1[#Data],3,FALSE)</f>
        <v>#N/A</v>
      </c>
      <c r="C47" s="10" t="e">
        <f>VLOOKUP(Tabela3[[#This Row],[ORGANIZAÇÃO/ASSOCIAÇÃO]],[1]!Tabela1[[Associação]:[LISTA DE MEMBROS]],4,FALSE)</f>
        <v>#N/A</v>
      </c>
      <c r="D47" s="9" t="e">
        <f>VLOOKUP(Tabela3[[#This Row],[ORGANIZAÇÃO/ASSOCIAÇÃO]],[1]!Tabela1[#Data],5,FALSE)</f>
        <v>#N/A</v>
      </c>
      <c r="E47" s="9" t="e">
        <f>VLOOKUP(Tabela3[[#This Row],[ORGANIZAÇÃO/ASSOCIAÇÃO]],[1]!Tabela1[#Data],6,FALSE)</f>
        <v>#N/A</v>
      </c>
      <c r="F47" s="9" t="e">
        <f>VLOOKUP(Tabela3[[#This Row],[ORGANIZAÇÃO/ASSOCIAÇÃO]],[1]!Tabela1[#Data],7,FALSE)</f>
        <v>#N/A</v>
      </c>
      <c r="G47" s="9" t="e">
        <f>VLOOKUP(Tabela3[[#This Row],[ORGANIZAÇÃO/ASSOCIAÇÃO]],[1]!Tabela1[#Data],8,FALSE)</f>
        <v>#N/A</v>
      </c>
      <c r="H47" s="9" t="e">
        <f>VLOOKUP(Tabela3[[#This Row],[ORGANIZAÇÃO/ASSOCIAÇÃO]],[1]!Tabela1[#Data],9,FALSE)</f>
        <v>#N/A</v>
      </c>
      <c r="I47" s="11">
        <f>[1]VALORES!J141</f>
        <v>0</v>
      </c>
      <c r="J47" s="12">
        <f>[1]VALORES!B141</f>
        <v>0</v>
      </c>
      <c r="K47" s="12">
        <f>[1]VALORES!C141</f>
        <v>0</v>
      </c>
      <c r="L47" s="12">
        <f>[1]VALORES!D141</f>
        <v>0</v>
      </c>
      <c r="M47" s="12">
        <f>[1]VALORES!E141</f>
        <v>0</v>
      </c>
      <c r="N47" s="12">
        <f>Tabela3[[#This Row],[Reciclados METAL (Kg)]]+Tabela3[[#This Row],[Reciclados PAPEL (Kg)]]+Tabela3[[#This Row],[Reciclados PLÁSTICO (Kg)]]+Tabela3[[#This Row],[Reciclados VIDRO (Kg)]]</f>
        <v>0</v>
      </c>
    </row>
    <row r="48" spans="1:14" hidden="1" x14ac:dyDescent="0.25">
      <c r="A48" s="9">
        <f>[1]VALORES!A142</f>
        <v>0</v>
      </c>
      <c r="B48" s="9" t="e">
        <f>VLOOKUP(Tabela3[[#This Row],[ORGANIZAÇÃO/ASSOCIAÇÃO]],[1]!Tabela1[#Data],3,FALSE)</f>
        <v>#N/A</v>
      </c>
      <c r="C48" s="10" t="e">
        <f>VLOOKUP(Tabela3[[#This Row],[ORGANIZAÇÃO/ASSOCIAÇÃO]],[1]!Tabela1[[Associação]:[LISTA DE MEMBROS]],4,FALSE)</f>
        <v>#N/A</v>
      </c>
      <c r="D48" s="9" t="e">
        <f>VLOOKUP(Tabela3[[#This Row],[ORGANIZAÇÃO/ASSOCIAÇÃO]],[1]!Tabela1[#Data],5,FALSE)</f>
        <v>#N/A</v>
      </c>
      <c r="E48" s="9" t="e">
        <f>VLOOKUP(Tabela3[[#This Row],[ORGANIZAÇÃO/ASSOCIAÇÃO]],[1]!Tabela1[#Data],6,FALSE)</f>
        <v>#N/A</v>
      </c>
      <c r="F48" s="9" t="e">
        <f>VLOOKUP(Tabela3[[#This Row],[ORGANIZAÇÃO/ASSOCIAÇÃO]],[1]!Tabela1[#Data],7,FALSE)</f>
        <v>#N/A</v>
      </c>
      <c r="G48" s="9" t="e">
        <f>VLOOKUP(Tabela3[[#This Row],[ORGANIZAÇÃO/ASSOCIAÇÃO]],[1]!Tabela1[#Data],8,FALSE)</f>
        <v>#N/A</v>
      </c>
      <c r="H48" s="9" t="e">
        <f>VLOOKUP(Tabela3[[#This Row],[ORGANIZAÇÃO/ASSOCIAÇÃO]],[1]!Tabela1[#Data],9,FALSE)</f>
        <v>#N/A</v>
      </c>
      <c r="I48" s="11">
        <f>[1]VALORES!J142</f>
        <v>0</v>
      </c>
      <c r="J48" s="12">
        <f>[1]VALORES!B142</f>
        <v>0</v>
      </c>
      <c r="K48" s="12">
        <f>[1]VALORES!C142</f>
        <v>0</v>
      </c>
      <c r="L48" s="12">
        <f>[1]VALORES!D142</f>
        <v>0</v>
      </c>
      <c r="M48" s="12">
        <f>[1]VALORES!E142</f>
        <v>0</v>
      </c>
      <c r="N48" s="12">
        <f>Tabela3[[#This Row],[Reciclados METAL (Kg)]]+Tabela3[[#This Row],[Reciclados PAPEL (Kg)]]+Tabela3[[#This Row],[Reciclados PLÁSTICO (Kg)]]+Tabela3[[#This Row],[Reciclados VIDRO (Kg)]]</f>
        <v>0</v>
      </c>
    </row>
    <row r="49" spans="1:14" hidden="1" x14ac:dyDescent="0.25">
      <c r="A49" s="9">
        <f>[1]VALORES!A143</f>
        <v>0</v>
      </c>
      <c r="B49" s="9" t="e">
        <f>VLOOKUP(Tabela3[[#This Row],[ORGANIZAÇÃO/ASSOCIAÇÃO]],[1]!Tabela1[#Data],3,FALSE)</f>
        <v>#N/A</v>
      </c>
      <c r="C49" s="10" t="e">
        <f>VLOOKUP(Tabela3[[#This Row],[ORGANIZAÇÃO/ASSOCIAÇÃO]],[1]!Tabela1[[Associação]:[LISTA DE MEMBROS]],4,FALSE)</f>
        <v>#N/A</v>
      </c>
      <c r="D49" s="9" t="e">
        <f>VLOOKUP(Tabela3[[#This Row],[ORGANIZAÇÃO/ASSOCIAÇÃO]],[1]!Tabela1[#Data],5,FALSE)</f>
        <v>#N/A</v>
      </c>
      <c r="E49" s="9" t="e">
        <f>VLOOKUP(Tabela3[[#This Row],[ORGANIZAÇÃO/ASSOCIAÇÃO]],[1]!Tabela1[#Data],6,FALSE)</f>
        <v>#N/A</v>
      </c>
      <c r="F49" s="9" t="e">
        <f>VLOOKUP(Tabela3[[#This Row],[ORGANIZAÇÃO/ASSOCIAÇÃO]],[1]!Tabela1[#Data],7,FALSE)</f>
        <v>#N/A</v>
      </c>
      <c r="G49" s="9" t="e">
        <f>VLOOKUP(Tabela3[[#This Row],[ORGANIZAÇÃO/ASSOCIAÇÃO]],[1]!Tabela1[#Data],8,FALSE)</f>
        <v>#N/A</v>
      </c>
      <c r="H49" s="9" t="e">
        <f>VLOOKUP(Tabela3[[#This Row],[ORGANIZAÇÃO/ASSOCIAÇÃO]],[1]!Tabela1[#Data],9,FALSE)</f>
        <v>#N/A</v>
      </c>
      <c r="I49" s="11">
        <f>[1]VALORES!J143</f>
        <v>0</v>
      </c>
      <c r="J49" s="12">
        <f>[1]VALORES!B143</f>
        <v>0</v>
      </c>
      <c r="K49" s="12">
        <f>[1]VALORES!C143</f>
        <v>0</v>
      </c>
      <c r="L49" s="12">
        <f>[1]VALORES!D143</f>
        <v>0</v>
      </c>
      <c r="M49" s="12">
        <f>[1]VALORES!E143</f>
        <v>0</v>
      </c>
      <c r="N49" s="12">
        <f>Tabela3[[#This Row],[Reciclados METAL (Kg)]]+Tabela3[[#This Row],[Reciclados PAPEL (Kg)]]+Tabela3[[#This Row],[Reciclados PLÁSTICO (Kg)]]+Tabela3[[#This Row],[Reciclados VIDRO (Kg)]]</f>
        <v>0</v>
      </c>
    </row>
    <row r="50" spans="1:14" hidden="1" x14ac:dyDescent="0.25">
      <c r="A50" s="9">
        <f>[1]VALORES!A144</f>
        <v>0</v>
      </c>
      <c r="B50" s="9" t="e">
        <f>VLOOKUP(Tabela3[[#This Row],[ORGANIZAÇÃO/ASSOCIAÇÃO]],[1]!Tabela1[#Data],3,FALSE)</f>
        <v>#N/A</v>
      </c>
      <c r="C50" s="10" t="e">
        <f>VLOOKUP(Tabela3[[#This Row],[ORGANIZAÇÃO/ASSOCIAÇÃO]],[1]!Tabela1[[Associação]:[LISTA DE MEMBROS]],4,FALSE)</f>
        <v>#N/A</v>
      </c>
      <c r="D50" s="9" t="e">
        <f>VLOOKUP(Tabela3[[#This Row],[ORGANIZAÇÃO/ASSOCIAÇÃO]],[1]!Tabela1[#Data],5,FALSE)</f>
        <v>#N/A</v>
      </c>
      <c r="E50" s="9" t="e">
        <f>VLOOKUP(Tabela3[[#This Row],[ORGANIZAÇÃO/ASSOCIAÇÃO]],[1]!Tabela1[#Data],6,FALSE)</f>
        <v>#N/A</v>
      </c>
      <c r="F50" s="9" t="e">
        <f>VLOOKUP(Tabela3[[#This Row],[ORGANIZAÇÃO/ASSOCIAÇÃO]],[1]!Tabela1[#Data],7,FALSE)</f>
        <v>#N/A</v>
      </c>
      <c r="G50" s="9" t="e">
        <f>VLOOKUP(Tabela3[[#This Row],[ORGANIZAÇÃO/ASSOCIAÇÃO]],[1]!Tabela1[#Data],8,FALSE)</f>
        <v>#N/A</v>
      </c>
      <c r="H50" s="9" t="e">
        <f>VLOOKUP(Tabela3[[#This Row],[ORGANIZAÇÃO/ASSOCIAÇÃO]],[1]!Tabela1[#Data],9,FALSE)</f>
        <v>#N/A</v>
      </c>
      <c r="I50" s="11">
        <f>[1]VALORES!J144</f>
        <v>0</v>
      </c>
      <c r="J50" s="12">
        <f>[1]VALORES!B144</f>
        <v>0</v>
      </c>
      <c r="K50" s="12">
        <f>[1]VALORES!C144</f>
        <v>0</v>
      </c>
      <c r="L50" s="12">
        <f>[1]VALORES!D144</f>
        <v>0</v>
      </c>
      <c r="M50" s="12">
        <f>[1]VALORES!E144</f>
        <v>0</v>
      </c>
      <c r="N50" s="12">
        <f>Tabela3[[#This Row],[Reciclados METAL (Kg)]]+Tabela3[[#This Row],[Reciclados PAPEL (Kg)]]+Tabela3[[#This Row],[Reciclados PLÁSTICO (Kg)]]+Tabela3[[#This Row],[Reciclados VIDRO (Kg)]]</f>
        <v>0</v>
      </c>
    </row>
    <row r="51" spans="1:14" hidden="1" x14ac:dyDescent="0.25">
      <c r="A51" s="9">
        <f>[1]VALORES!A145</f>
        <v>0</v>
      </c>
      <c r="B51" s="9" t="e">
        <f>VLOOKUP(Tabela3[[#This Row],[ORGANIZAÇÃO/ASSOCIAÇÃO]],[1]!Tabela1[#Data],3,FALSE)</f>
        <v>#N/A</v>
      </c>
      <c r="C51" s="10" t="e">
        <f>VLOOKUP(Tabela3[[#This Row],[ORGANIZAÇÃO/ASSOCIAÇÃO]],[1]!Tabela1[[Associação]:[LISTA DE MEMBROS]],4,FALSE)</f>
        <v>#N/A</v>
      </c>
      <c r="D51" s="9" t="e">
        <f>VLOOKUP(Tabela3[[#This Row],[ORGANIZAÇÃO/ASSOCIAÇÃO]],[1]!Tabela1[#Data],5,FALSE)</f>
        <v>#N/A</v>
      </c>
      <c r="E51" s="9" t="e">
        <f>VLOOKUP(Tabela3[[#This Row],[ORGANIZAÇÃO/ASSOCIAÇÃO]],[1]!Tabela1[#Data],6,FALSE)</f>
        <v>#N/A</v>
      </c>
      <c r="F51" s="9" t="e">
        <f>VLOOKUP(Tabela3[[#This Row],[ORGANIZAÇÃO/ASSOCIAÇÃO]],[1]!Tabela1[#Data],7,FALSE)</f>
        <v>#N/A</v>
      </c>
      <c r="G51" s="9" t="e">
        <f>VLOOKUP(Tabela3[[#This Row],[ORGANIZAÇÃO/ASSOCIAÇÃO]],[1]!Tabela1[#Data],8,FALSE)</f>
        <v>#N/A</v>
      </c>
      <c r="H51" s="9" t="e">
        <f>VLOOKUP(Tabela3[[#This Row],[ORGANIZAÇÃO/ASSOCIAÇÃO]],[1]!Tabela1[#Data],9,FALSE)</f>
        <v>#N/A</v>
      </c>
      <c r="I51" s="11">
        <f>[1]VALORES!J145</f>
        <v>0</v>
      </c>
      <c r="J51" s="12">
        <f>[1]VALORES!B145</f>
        <v>0</v>
      </c>
      <c r="K51" s="12">
        <f>[1]VALORES!C145</f>
        <v>0</v>
      </c>
      <c r="L51" s="12">
        <f>[1]VALORES!D145</f>
        <v>0</v>
      </c>
      <c r="M51" s="12">
        <f>[1]VALORES!E145</f>
        <v>0</v>
      </c>
      <c r="N51" s="12">
        <f>Tabela3[[#This Row],[Reciclados METAL (Kg)]]+Tabela3[[#This Row],[Reciclados PAPEL (Kg)]]+Tabela3[[#This Row],[Reciclados PLÁSTICO (Kg)]]+Tabela3[[#This Row],[Reciclados VIDRO (Kg)]]</f>
        <v>0</v>
      </c>
    </row>
    <row r="52" spans="1:14" hidden="1" x14ac:dyDescent="0.25">
      <c r="A52" s="9">
        <f>[1]VALORES!A146</f>
        <v>0</v>
      </c>
      <c r="B52" s="9" t="e">
        <f>VLOOKUP(Tabela3[[#This Row],[ORGANIZAÇÃO/ASSOCIAÇÃO]],[1]!Tabela1[#Data],3,FALSE)</f>
        <v>#N/A</v>
      </c>
      <c r="C52" s="10" t="e">
        <f>VLOOKUP(Tabela3[[#This Row],[ORGANIZAÇÃO/ASSOCIAÇÃO]],[1]!Tabela1[[Associação]:[LISTA DE MEMBROS]],4,FALSE)</f>
        <v>#N/A</v>
      </c>
      <c r="D52" s="9" t="e">
        <f>VLOOKUP(Tabela3[[#This Row],[ORGANIZAÇÃO/ASSOCIAÇÃO]],[1]!Tabela1[#Data],5,FALSE)</f>
        <v>#N/A</v>
      </c>
      <c r="E52" s="9" t="e">
        <f>VLOOKUP(Tabela3[[#This Row],[ORGANIZAÇÃO/ASSOCIAÇÃO]],[1]!Tabela1[#Data],6,FALSE)</f>
        <v>#N/A</v>
      </c>
      <c r="F52" s="9" t="e">
        <f>VLOOKUP(Tabela3[[#This Row],[ORGANIZAÇÃO/ASSOCIAÇÃO]],[1]!Tabela1[#Data],7,FALSE)</f>
        <v>#N/A</v>
      </c>
      <c r="G52" s="9" t="e">
        <f>VLOOKUP(Tabela3[[#This Row],[ORGANIZAÇÃO/ASSOCIAÇÃO]],[1]!Tabela1[#Data],8,FALSE)</f>
        <v>#N/A</v>
      </c>
      <c r="H52" s="9" t="e">
        <f>VLOOKUP(Tabela3[[#This Row],[ORGANIZAÇÃO/ASSOCIAÇÃO]],[1]!Tabela1[#Data],9,FALSE)</f>
        <v>#N/A</v>
      </c>
      <c r="I52" s="11">
        <f>[1]VALORES!J146</f>
        <v>0</v>
      </c>
      <c r="J52" s="12">
        <f>[1]VALORES!B146</f>
        <v>0</v>
      </c>
      <c r="K52" s="12">
        <f>[1]VALORES!C146</f>
        <v>0</v>
      </c>
      <c r="L52" s="12">
        <f>[1]VALORES!D146</f>
        <v>0</v>
      </c>
      <c r="M52" s="12">
        <f>[1]VALORES!E146</f>
        <v>0</v>
      </c>
      <c r="N52" s="12">
        <f>Tabela3[[#This Row],[Reciclados METAL (Kg)]]+Tabela3[[#This Row],[Reciclados PAPEL (Kg)]]+Tabela3[[#This Row],[Reciclados PLÁSTICO (Kg)]]+Tabela3[[#This Row],[Reciclados VIDRO (Kg)]]</f>
        <v>0</v>
      </c>
    </row>
    <row r="53" spans="1:14" hidden="1" x14ac:dyDescent="0.25">
      <c r="A53" s="9">
        <f>[1]VALORES!A147</f>
        <v>0</v>
      </c>
      <c r="B53" s="9" t="e">
        <f>VLOOKUP(Tabela3[[#This Row],[ORGANIZAÇÃO/ASSOCIAÇÃO]],[1]!Tabela1[#Data],3,FALSE)</f>
        <v>#N/A</v>
      </c>
      <c r="C53" s="10" t="e">
        <f>VLOOKUP(Tabela3[[#This Row],[ORGANIZAÇÃO/ASSOCIAÇÃO]],[1]!Tabela1[[Associação]:[LISTA DE MEMBROS]],4,FALSE)</f>
        <v>#N/A</v>
      </c>
      <c r="D53" s="9" t="e">
        <f>VLOOKUP(Tabela3[[#This Row],[ORGANIZAÇÃO/ASSOCIAÇÃO]],[1]!Tabela1[#Data],5,FALSE)</f>
        <v>#N/A</v>
      </c>
      <c r="E53" s="9" t="e">
        <f>VLOOKUP(Tabela3[[#This Row],[ORGANIZAÇÃO/ASSOCIAÇÃO]],[1]!Tabela1[#Data],6,FALSE)</f>
        <v>#N/A</v>
      </c>
      <c r="F53" s="9" t="e">
        <f>VLOOKUP(Tabela3[[#This Row],[ORGANIZAÇÃO/ASSOCIAÇÃO]],[1]!Tabela1[#Data],7,FALSE)</f>
        <v>#N/A</v>
      </c>
      <c r="G53" s="9" t="e">
        <f>VLOOKUP(Tabela3[[#This Row],[ORGANIZAÇÃO/ASSOCIAÇÃO]],[1]!Tabela1[#Data],8,FALSE)</f>
        <v>#N/A</v>
      </c>
      <c r="H53" s="9" t="e">
        <f>VLOOKUP(Tabela3[[#This Row],[ORGANIZAÇÃO/ASSOCIAÇÃO]],[1]!Tabela1[#Data],9,FALSE)</f>
        <v>#N/A</v>
      </c>
      <c r="I53" s="11">
        <f>[1]VALORES!J147</f>
        <v>0</v>
      </c>
      <c r="J53" s="12">
        <f>[1]VALORES!B147</f>
        <v>0</v>
      </c>
      <c r="K53" s="12">
        <f>[1]VALORES!C147</f>
        <v>0</v>
      </c>
      <c r="L53" s="12">
        <f>[1]VALORES!D147</f>
        <v>0</v>
      </c>
      <c r="M53" s="12">
        <f>[1]VALORES!E147</f>
        <v>0</v>
      </c>
      <c r="N53" s="12">
        <f>Tabela3[[#This Row],[Reciclados METAL (Kg)]]+Tabela3[[#This Row],[Reciclados PAPEL (Kg)]]+Tabela3[[#This Row],[Reciclados PLÁSTICO (Kg)]]+Tabela3[[#This Row],[Reciclados VIDRO (Kg)]]</f>
        <v>0</v>
      </c>
    </row>
    <row r="54" spans="1:14" hidden="1" x14ac:dyDescent="0.25">
      <c r="A54" s="9">
        <f>[1]VALORES!A148</f>
        <v>0</v>
      </c>
      <c r="B54" s="9" t="e">
        <f>VLOOKUP(Tabela3[[#This Row],[ORGANIZAÇÃO/ASSOCIAÇÃO]],[1]!Tabela1[#Data],3,FALSE)</f>
        <v>#N/A</v>
      </c>
      <c r="C54" s="10" t="e">
        <f>VLOOKUP(Tabela3[[#This Row],[ORGANIZAÇÃO/ASSOCIAÇÃO]],[1]!Tabela1[[Associação]:[LISTA DE MEMBROS]],4,FALSE)</f>
        <v>#N/A</v>
      </c>
      <c r="D54" s="9" t="e">
        <f>VLOOKUP(Tabela3[[#This Row],[ORGANIZAÇÃO/ASSOCIAÇÃO]],[1]!Tabela1[#Data],5,FALSE)</f>
        <v>#N/A</v>
      </c>
      <c r="E54" s="9" t="e">
        <f>VLOOKUP(Tabela3[[#This Row],[ORGANIZAÇÃO/ASSOCIAÇÃO]],[1]!Tabela1[#Data],6,FALSE)</f>
        <v>#N/A</v>
      </c>
      <c r="F54" s="9" t="e">
        <f>VLOOKUP(Tabela3[[#This Row],[ORGANIZAÇÃO/ASSOCIAÇÃO]],[1]!Tabela1[#Data],7,FALSE)</f>
        <v>#N/A</v>
      </c>
      <c r="G54" s="9" t="e">
        <f>VLOOKUP(Tabela3[[#This Row],[ORGANIZAÇÃO/ASSOCIAÇÃO]],[1]!Tabela1[#Data],8,FALSE)</f>
        <v>#N/A</v>
      </c>
      <c r="H54" s="9" t="e">
        <f>VLOOKUP(Tabela3[[#This Row],[ORGANIZAÇÃO/ASSOCIAÇÃO]],[1]!Tabela1[#Data],9,FALSE)</f>
        <v>#N/A</v>
      </c>
      <c r="I54" s="11">
        <f>[1]VALORES!J148</f>
        <v>0</v>
      </c>
      <c r="J54" s="12">
        <f>[1]VALORES!B148</f>
        <v>0</v>
      </c>
      <c r="K54" s="12">
        <f>[1]VALORES!C148</f>
        <v>0</v>
      </c>
      <c r="L54" s="12">
        <f>[1]VALORES!D148</f>
        <v>0</v>
      </c>
      <c r="M54" s="12">
        <f>[1]VALORES!E148</f>
        <v>0</v>
      </c>
      <c r="N54" s="12">
        <f>Tabela3[[#This Row],[Reciclados METAL (Kg)]]+Tabela3[[#This Row],[Reciclados PAPEL (Kg)]]+Tabela3[[#This Row],[Reciclados PLÁSTICO (Kg)]]+Tabela3[[#This Row],[Reciclados VIDRO (Kg)]]</f>
        <v>0</v>
      </c>
    </row>
    <row r="55" spans="1:14" hidden="1" x14ac:dyDescent="0.25">
      <c r="A55" s="9">
        <f>[1]VALORES!A149</f>
        <v>0</v>
      </c>
      <c r="B55" s="9" t="e">
        <f>VLOOKUP(Tabela3[[#This Row],[ORGANIZAÇÃO/ASSOCIAÇÃO]],[1]!Tabela1[#Data],3,FALSE)</f>
        <v>#N/A</v>
      </c>
      <c r="C55" s="10" t="e">
        <f>VLOOKUP(Tabela3[[#This Row],[ORGANIZAÇÃO/ASSOCIAÇÃO]],[1]!Tabela1[[Associação]:[LISTA DE MEMBROS]],4,FALSE)</f>
        <v>#N/A</v>
      </c>
      <c r="D55" s="9" t="e">
        <f>VLOOKUP(Tabela3[[#This Row],[ORGANIZAÇÃO/ASSOCIAÇÃO]],[1]!Tabela1[#Data],5,FALSE)</f>
        <v>#N/A</v>
      </c>
      <c r="E55" s="9" t="e">
        <f>VLOOKUP(Tabela3[[#This Row],[ORGANIZAÇÃO/ASSOCIAÇÃO]],[1]!Tabela1[#Data],6,FALSE)</f>
        <v>#N/A</v>
      </c>
      <c r="F55" s="9" t="e">
        <f>VLOOKUP(Tabela3[[#This Row],[ORGANIZAÇÃO/ASSOCIAÇÃO]],[1]!Tabela1[#Data],7,FALSE)</f>
        <v>#N/A</v>
      </c>
      <c r="G55" s="9" t="e">
        <f>VLOOKUP(Tabela3[[#This Row],[ORGANIZAÇÃO/ASSOCIAÇÃO]],[1]!Tabela1[#Data],8,FALSE)</f>
        <v>#N/A</v>
      </c>
      <c r="H55" s="9" t="e">
        <f>VLOOKUP(Tabela3[[#This Row],[ORGANIZAÇÃO/ASSOCIAÇÃO]],[1]!Tabela1[#Data],9,FALSE)</f>
        <v>#N/A</v>
      </c>
      <c r="I55" s="11">
        <f>[1]VALORES!J149</f>
        <v>0</v>
      </c>
      <c r="J55" s="12">
        <f>[1]VALORES!B149</f>
        <v>0</v>
      </c>
      <c r="K55" s="12">
        <f>[1]VALORES!C149</f>
        <v>0</v>
      </c>
      <c r="L55" s="12">
        <f>[1]VALORES!D149</f>
        <v>0</v>
      </c>
      <c r="M55" s="12">
        <f>[1]VALORES!E149</f>
        <v>0</v>
      </c>
      <c r="N55" s="12">
        <f>Tabela3[[#This Row],[Reciclados METAL (Kg)]]+Tabela3[[#This Row],[Reciclados PAPEL (Kg)]]+Tabela3[[#This Row],[Reciclados PLÁSTICO (Kg)]]+Tabela3[[#This Row],[Reciclados VIDRO (Kg)]]</f>
        <v>0</v>
      </c>
    </row>
    <row r="56" spans="1:14" hidden="1" x14ac:dyDescent="0.25">
      <c r="A56" s="9">
        <f>[1]VALORES!A150</f>
        <v>0</v>
      </c>
      <c r="B56" s="9" t="e">
        <f>VLOOKUP(Tabela3[[#This Row],[ORGANIZAÇÃO/ASSOCIAÇÃO]],[1]!Tabela1[#Data],3,FALSE)</f>
        <v>#N/A</v>
      </c>
      <c r="C56" s="10" t="e">
        <f>VLOOKUP(Tabela3[[#This Row],[ORGANIZAÇÃO/ASSOCIAÇÃO]],[1]!Tabela1[[Associação]:[LISTA DE MEMBROS]],4,FALSE)</f>
        <v>#N/A</v>
      </c>
      <c r="D56" s="9" t="e">
        <f>VLOOKUP(Tabela3[[#This Row],[ORGANIZAÇÃO/ASSOCIAÇÃO]],[1]!Tabela1[#Data],5,FALSE)</f>
        <v>#N/A</v>
      </c>
      <c r="E56" s="9" t="e">
        <f>VLOOKUP(Tabela3[[#This Row],[ORGANIZAÇÃO/ASSOCIAÇÃO]],[1]!Tabela1[#Data],6,FALSE)</f>
        <v>#N/A</v>
      </c>
      <c r="F56" s="9" t="e">
        <f>VLOOKUP(Tabela3[[#This Row],[ORGANIZAÇÃO/ASSOCIAÇÃO]],[1]!Tabela1[#Data],7,FALSE)</f>
        <v>#N/A</v>
      </c>
      <c r="G56" s="9" t="e">
        <f>VLOOKUP(Tabela3[[#This Row],[ORGANIZAÇÃO/ASSOCIAÇÃO]],[1]!Tabela1[#Data],8,FALSE)</f>
        <v>#N/A</v>
      </c>
      <c r="H56" s="9" t="e">
        <f>VLOOKUP(Tabela3[[#This Row],[ORGANIZAÇÃO/ASSOCIAÇÃO]],[1]!Tabela1[#Data],9,FALSE)</f>
        <v>#N/A</v>
      </c>
      <c r="I56" s="11">
        <f>[1]VALORES!J150</f>
        <v>0</v>
      </c>
      <c r="J56" s="12">
        <f>[1]VALORES!B150</f>
        <v>0</v>
      </c>
      <c r="K56" s="12">
        <f>[1]VALORES!C150</f>
        <v>0</v>
      </c>
      <c r="L56" s="12">
        <f>[1]VALORES!D150</f>
        <v>0</v>
      </c>
      <c r="M56" s="12">
        <f>[1]VALORES!E150</f>
        <v>0</v>
      </c>
      <c r="N56" s="12">
        <f>Tabela3[[#This Row],[Reciclados METAL (Kg)]]+Tabela3[[#This Row],[Reciclados PAPEL (Kg)]]+Tabela3[[#This Row],[Reciclados PLÁSTICO (Kg)]]+Tabela3[[#This Row],[Reciclados VIDRO (Kg)]]</f>
        <v>0</v>
      </c>
    </row>
    <row r="57" spans="1:14" hidden="1" x14ac:dyDescent="0.25">
      <c r="A57" s="9">
        <f>[1]VALORES!A151</f>
        <v>0</v>
      </c>
      <c r="B57" s="9" t="e">
        <f>VLOOKUP(Tabela3[[#This Row],[ORGANIZAÇÃO/ASSOCIAÇÃO]],[1]!Tabela1[#Data],3,FALSE)</f>
        <v>#N/A</v>
      </c>
      <c r="C57" s="10" t="e">
        <f>VLOOKUP(Tabela3[[#This Row],[ORGANIZAÇÃO/ASSOCIAÇÃO]],[1]!Tabela1[[Associação]:[LISTA DE MEMBROS]],4,FALSE)</f>
        <v>#N/A</v>
      </c>
      <c r="D57" s="9" t="e">
        <f>VLOOKUP(Tabela3[[#This Row],[ORGANIZAÇÃO/ASSOCIAÇÃO]],[1]!Tabela1[#Data],5,FALSE)</f>
        <v>#N/A</v>
      </c>
      <c r="E57" s="9" t="e">
        <f>VLOOKUP(Tabela3[[#This Row],[ORGANIZAÇÃO/ASSOCIAÇÃO]],[1]!Tabela1[#Data],6,FALSE)</f>
        <v>#N/A</v>
      </c>
      <c r="F57" s="9" t="e">
        <f>VLOOKUP(Tabela3[[#This Row],[ORGANIZAÇÃO/ASSOCIAÇÃO]],[1]!Tabela1[#Data],7,FALSE)</f>
        <v>#N/A</v>
      </c>
      <c r="G57" s="9" t="e">
        <f>VLOOKUP(Tabela3[[#This Row],[ORGANIZAÇÃO/ASSOCIAÇÃO]],[1]!Tabela1[#Data],8,FALSE)</f>
        <v>#N/A</v>
      </c>
      <c r="H57" s="9" t="e">
        <f>VLOOKUP(Tabela3[[#This Row],[ORGANIZAÇÃO/ASSOCIAÇÃO]],[1]!Tabela1[#Data],9,FALSE)</f>
        <v>#N/A</v>
      </c>
      <c r="I57" s="11">
        <f>[1]VALORES!J151</f>
        <v>0</v>
      </c>
      <c r="J57" s="12">
        <f>[1]VALORES!B151</f>
        <v>0</v>
      </c>
      <c r="K57" s="12">
        <f>[1]VALORES!C151</f>
        <v>0</v>
      </c>
      <c r="L57" s="12">
        <f>[1]VALORES!D151</f>
        <v>0</v>
      </c>
      <c r="M57" s="12">
        <f>[1]VALORES!E151</f>
        <v>0</v>
      </c>
      <c r="N57" s="12">
        <f>Tabela3[[#This Row],[Reciclados METAL (Kg)]]+Tabela3[[#This Row],[Reciclados PAPEL (Kg)]]+Tabela3[[#This Row],[Reciclados PLÁSTICO (Kg)]]+Tabela3[[#This Row],[Reciclados VIDRO (Kg)]]</f>
        <v>0</v>
      </c>
    </row>
    <row r="58" spans="1:14" hidden="1" x14ac:dyDescent="0.25">
      <c r="A58" s="9">
        <f>[1]VALORES!A152</f>
        <v>0</v>
      </c>
      <c r="B58" s="9" t="e">
        <f>VLOOKUP(Tabela3[[#This Row],[ORGANIZAÇÃO/ASSOCIAÇÃO]],[1]!Tabela1[#Data],3,FALSE)</f>
        <v>#N/A</v>
      </c>
      <c r="C58" s="10" t="e">
        <f>VLOOKUP(Tabela3[[#This Row],[ORGANIZAÇÃO/ASSOCIAÇÃO]],[1]!Tabela1[[Associação]:[LISTA DE MEMBROS]],4,FALSE)</f>
        <v>#N/A</v>
      </c>
      <c r="D58" s="9" t="e">
        <f>VLOOKUP(Tabela3[[#This Row],[ORGANIZAÇÃO/ASSOCIAÇÃO]],[1]!Tabela1[#Data],5,FALSE)</f>
        <v>#N/A</v>
      </c>
      <c r="E58" s="9" t="e">
        <f>VLOOKUP(Tabela3[[#This Row],[ORGANIZAÇÃO/ASSOCIAÇÃO]],[1]!Tabela1[#Data],6,FALSE)</f>
        <v>#N/A</v>
      </c>
      <c r="F58" s="9" t="e">
        <f>VLOOKUP(Tabela3[[#This Row],[ORGANIZAÇÃO/ASSOCIAÇÃO]],[1]!Tabela1[#Data],7,FALSE)</f>
        <v>#N/A</v>
      </c>
      <c r="G58" s="9" t="e">
        <f>VLOOKUP(Tabela3[[#This Row],[ORGANIZAÇÃO/ASSOCIAÇÃO]],[1]!Tabela1[#Data],8,FALSE)</f>
        <v>#N/A</v>
      </c>
      <c r="H58" s="9" t="e">
        <f>VLOOKUP(Tabela3[[#This Row],[ORGANIZAÇÃO/ASSOCIAÇÃO]],[1]!Tabela1[#Data],9,FALSE)</f>
        <v>#N/A</v>
      </c>
      <c r="I58" s="11">
        <f>[1]VALORES!J152</f>
        <v>0</v>
      </c>
      <c r="J58" s="12">
        <f>[1]VALORES!B152</f>
        <v>0</v>
      </c>
      <c r="K58" s="12">
        <f>[1]VALORES!C152</f>
        <v>0</v>
      </c>
      <c r="L58" s="12">
        <f>[1]VALORES!D152</f>
        <v>0</v>
      </c>
      <c r="M58" s="12">
        <f>[1]VALORES!E152</f>
        <v>0</v>
      </c>
      <c r="N58" s="12">
        <f>Tabela3[[#This Row],[Reciclados METAL (Kg)]]+Tabela3[[#This Row],[Reciclados PAPEL (Kg)]]+Tabela3[[#This Row],[Reciclados PLÁSTICO (Kg)]]+Tabela3[[#This Row],[Reciclados VIDRO (Kg)]]</f>
        <v>0</v>
      </c>
    </row>
    <row r="59" spans="1:14" hidden="1" x14ac:dyDescent="0.25">
      <c r="A59" s="9">
        <f>[1]VALORES!A153</f>
        <v>0</v>
      </c>
      <c r="B59" s="9" t="e">
        <f>VLOOKUP(Tabela3[[#This Row],[ORGANIZAÇÃO/ASSOCIAÇÃO]],[1]!Tabela1[#Data],3,FALSE)</f>
        <v>#N/A</v>
      </c>
      <c r="C59" s="10" t="e">
        <f>VLOOKUP(Tabela3[[#This Row],[ORGANIZAÇÃO/ASSOCIAÇÃO]],[1]!Tabela1[[Associação]:[LISTA DE MEMBROS]],4,FALSE)</f>
        <v>#N/A</v>
      </c>
      <c r="D59" s="9" t="e">
        <f>VLOOKUP(Tabela3[[#This Row],[ORGANIZAÇÃO/ASSOCIAÇÃO]],[1]!Tabela1[#Data],5,FALSE)</f>
        <v>#N/A</v>
      </c>
      <c r="E59" s="9" t="e">
        <f>VLOOKUP(Tabela3[[#This Row],[ORGANIZAÇÃO/ASSOCIAÇÃO]],[1]!Tabela1[#Data],6,FALSE)</f>
        <v>#N/A</v>
      </c>
      <c r="F59" s="9" t="e">
        <f>VLOOKUP(Tabela3[[#This Row],[ORGANIZAÇÃO/ASSOCIAÇÃO]],[1]!Tabela1[#Data],7,FALSE)</f>
        <v>#N/A</v>
      </c>
      <c r="G59" s="9" t="e">
        <f>VLOOKUP(Tabela3[[#This Row],[ORGANIZAÇÃO/ASSOCIAÇÃO]],[1]!Tabela1[#Data],8,FALSE)</f>
        <v>#N/A</v>
      </c>
      <c r="H59" s="9" t="e">
        <f>VLOOKUP(Tabela3[[#This Row],[ORGANIZAÇÃO/ASSOCIAÇÃO]],[1]!Tabela1[#Data],9,FALSE)</f>
        <v>#N/A</v>
      </c>
      <c r="I59" s="11">
        <f>[1]VALORES!J153</f>
        <v>0</v>
      </c>
      <c r="J59" s="12">
        <f>[1]VALORES!B153</f>
        <v>0</v>
      </c>
      <c r="K59" s="12">
        <f>[1]VALORES!C153</f>
        <v>0</v>
      </c>
      <c r="L59" s="12">
        <f>[1]VALORES!D153</f>
        <v>0</v>
      </c>
      <c r="M59" s="12">
        <f>[1]VALORES!E153</f>
        <v>0</v>
      </c>
      <c r="N59" s="12">
        <f>Tabela3[[#This Row],[Reciclados METAL (Kg)]]+Tabela3[[#This Row],[Reciclados PAPEL (Kg)]]+Tabela3[[#This Row],[Reciclados PLÁSTICO (Kg)]]+Tabela3[[#This Row],[Reciclados VIDRO (Kg)]]</f>
        <v>0</v>
      </c>
    </row>
    <row r="60" spans="1:14" hidden="1" x14ac:dyDescent="0.25">
      <c r="A60" s="9">
        <f>[1]VALORES!A154</f>
        <v>0</v>
      </c>
      <c r="B60" s="9" t="e">
        <f>VLOOKUP(Tabela3[[#This Row],[ORGANIZAÇÃO/ASSOCIAÇÃO]],[1]!Tabela1[#Data],3,FALSE)</f>
        <v>#N/A</v>
      </c>
      <c r="C60" s="10" t="e">
        <f>VLOOKUP(Tabela3[[#This Row],[ORGANIZAÇÃO/ASSOCIAÇÃO]],[1]!Tabela1[[Associação]:[LISTA DE MEMBROS]],4,FALSE)</f>
        <v>#N/A</v>
      </c>
      <c r="D60" s="9" t="e">
        <f>VLOOKUP(Tabela3[[#This Row],[ORGANIZAÇÃO/ASSOCIAÇÃO]],[1]!Tabela1[#Data],5,FALSE)</f>
        <v>#N/A</v>
      </c>
      <c r="E60" s="9" t="e">
        <f>VLOOKUP(Tabela3[[#This Row],[ORGANIZAÇÃO/ASSOCIAÇÃO]],[1]!Tabela1[#Data],6,FALSE)</f>
        <v>#N/A</v>
      </c>
      <c r="F60" s="9" t="e">
        <f>VLOOKUP(Tabela3[[#This Row],[ORGANIZAÇÃO/ASSOCIAÇÃO]],[1]!Tabela1[#Data],7,FALSE)</f>
        <v>#N/A</v>
      </c>
      <c r="G60" s="9" t="e">
        <f>VLOOKUP(Tabela3[[#This Row],[ORGANIZAÇÃO/ASSOCIAÇÃO]],[1]!Tabela1[#Data],8,FALSE)</f>
        <v>#N/A</v>
      </c>
      <c r="H60" s="9" t="e">
        <f>VLOOKUP(Tabela3[[#This Row],[ORGANIZAÇÃO/ASSOCIAÇÃO]],[1]!Tabela1[#Data],9,FALSE)</f>
        <v>#N/A</v>
      </c>
      <c r="I60" s="11">
        <f>[1]VALORES!J154</f>
        <v>0</v>
      </c>
      <c r="J60" s="12">
        <f>[1]VALORES!B154</f>
        <v>0</v>
      </c>
      <c r="K60" s="12">
        <f>[1]VALORES!C154</f>
        <v>0</v>
      </c>
      <c r="L60" s="12">
        <f>[1]VALORES!D154</f>
        <v>0</v>
      </c>
      <c r="M60" s="12">
        <f>[1]VALORES!E154</f>
        <v>0</v>
      </c>
      <c r="N60" s="12">
        <f>Tabela3[[#This Row],[Reciclados METAL (Kg)]]+Tabela3[[#This Row],[Reciclados PAPEL (Kg)]]+Tabela3[[#This Row],[Reciclados PLÁSTICO (Kg)]]+Tabela3[[#This Row],[Reciclados VIDRO (Kg)]]</f>
        <v>0</v>
      </c>
    </row>
    <row r="61" spans="1:14" hidden="1" x14ac:dyDescent="0.25">
      <c r="A61" s="9">
        <f>[1]VALORES!A155</f>
        <v>0</v>
      </c>
      <c r="B61" s="9" t="e">
        <f>VLOOKUP(Tabela3[[#This Row],[ORGANIZAÇÃO/ASSOCIAÇÃO]],[1]!Tabela1[#Data],3,FALSE)</f>
        <v>#N/A</v>
      </c>
      <c r="C61" s="10" t="e">
        <f>VLOOKUP(Tabela3[[#This Row],[ORGANIZAÇÃO/ASSOCIAÇÃO]],[1]!Tabela1[[Associação]:[LISTA DE MEMBROS]],4,FALSE)</f>
        <v>#N/A</v>
      </c>
      <c r="D61" s="9" t="e">
        <f>VLOOKUP(Tabela3[[#This Row],[ORGANIZAÇÃO/ASSOCIAÇÃO]],[1]!Tabela1[#Data],5,FALSE)</f>
        <v>#N/A</v>
      </c>
      <c r="E61" s="9" t="e">
        <f>VLOOKUP(Tabela3[[#This Row],[ORGANIZAÇÃO/ASSOCIAÇÃO]],[1]!Tabela1[#Data],6,FALSE)</f>
        <v>#N/A</v>
      </c>
      <c r="F61" s="9" t="e">
        <f>VLOOKUP(Tabela3[[#This Row],[ORGANIZAÇÃO/ASSOCIAÇÃO]],[1]!Tabela1[#Data],7,FALSE)</f>
        <v>#N/A</v>
      </c>
      <c r="G61" s="9" t="e">
        <f>VLOOKUP(Tabela3[[#This Row],[ORGANIZAÇÃO/ASSOCIAÇÃO]],[1]!Tabela1[#Data],8,FALSE)</f>
        <v>#N/A</v>
      </c>
      <c r="H61" s="9" t="e">
        <f>VLOOKUP(Tabela3[[#This Row],[ORGANIZAÇÃO/ASSOCIAÇÃO]],[1]!Tabela1[#Data],9,FALSE)</f>
        <v>#N/A</v>
      </c>
      <c r="I61" s="11">
        <f>[1]VALORES!J155</f>
        <v>0</v>
      </c>
      <c r="J61" s="12">
        <f>[1]VALORES!B155</f>
        <v>0</v>
      </c>
      <c r="K61" s="12">
        <f>[1]VALORES!C155</f>
        <v>0</v>
      </c>
      <c r="L61" s="12">
        <f>[1]VALORES!D155</f>
        <v>0</v>
      </c>
      <c r="M61" s="12">
        <f>[1]VALORES!E155</f>
        <v>0</v>
      </c>
      <c r="N61" s="12">
        <f>Tabela3[[#This Row],[Reciclados METAL (Kg)]]+Tabela3[[#This Row],[Reciclados PAPEL (Kg)]]+Tabela3[[#This Row],[Reciclados PLÁSTICO (Kg)]]+Tabela3[[#This Row],[Reciclados VIDRO (Kg)]]</f>
        <v>0</v>
      </c>
    </row>
    <row r="62" spans="1:14" hidden="1" x14ac:dyDescent="0.25">
      <c r="A62" s="9">
        <f>[1]VALORES!A156</f>
        <v>0</v>
      </c>
      <c r="B62" s="9" t="e">
        <f>VLOOKUP(Tabela3[[#This Row],[ORGANIZAÇÃO/ASSOCIAÇÃO]],[1]!Tabela1[#Data],3,FALSE)</f>
        <v>#N/A</v>
      </c>
      <c r="C62" s="10" t="e">
        <f>VLOOKUP(Tabela3[[#This Row],[ORGANIZAÇÃO/ASSOCIAÇÃO]],[1]!Tabela1[[Associação]:[LISTA DE MEMBROS]],4,FALSE)</f>
        <v>#N/A</v>
      </c>
      <c r="D62" s="9" t="e">
        <f>VLOOKUP(Tabela3[[#This Row],[ORGANIZAÇÃO/ASSOCIAÇÃO]],[1]!Tabela1[#Data],5,FALSE)</f>
        <v>#N/A</v>
      </c>
      <c r="E62" s="9" t="e">
        <f>VLOOKUP(Tabela3[[#This Row],[ORGANIZAÇÃO/ASSOCIAÇÃO]],[1]!Tabela1[#Data],6,FALSE)</f>
        <v>#N/A</v>
      </c>
      <c r="F62" s="9" t="e">
        <f>VLOOKUP(Tabela3[[#This Row],[ORGANIZAÇÃO/ASSOCIAÇÃO]],[1]!Tabela1[#Data],7,FALSE)</f>
        <v>#N/A</v>
      </c>
      <c r="G62" s="9" t="e">
        <f>VLOOKUP(Tabela3[[#This Row],[ORGANIZAÇÃO/ASSOCIAÇÃO]],[1]!Tabela1[#Data],8,FALSE)</f>
        <v>#N/A</v>
      </c>
      <c r="H62" s="9" t="e">
        <f>VLOOKUP(Tabela3[[#This Row],[ORGANIZAÇÃO/ASSOCIAÇÃO]],[1]!Tabela1[#Data],9,FALSE)</f>
        <v>#N/A</v>
      </c>
      <c r="I62" s="11">
        <f>[1]VALORES!J156</f>
        <v>0</v>
      </c>
      <c r="J62" s="12">
        <f>[1]VALORES!B156</f>
        <v>0</v>
      </c>
      <c r="K62" s="12">
        <f>[1]VALORES!C156</f>
        <v>0</v>
      </c>
      <c r="L62" s="12">
        <f>[1]VALORES!D156</f>
        <v>0</v>
      </c>
      <c r="M62" s="12">
        <f>[1]VALORES!E156</f>
        <v>0</v>
      </c>
      <c r="N62" s="12">
        <f>Tabela3[[#This Row],[Reciclados METAL (Kg)]]+Tabela3[[#This Row],[Reciclados PAPEL (Kg)]]+Tabela3[[#This Row],[Reciclados PLÁSTICO (Kg)]]+Tabela3[[#This Row],[Reciclados VIDRO (Kg)]]</f>
        <v>0</v>
      </c>
    </row>
    <row r="63" spans="1:14" hidden="1" x14ac:dyDescent="0.25">
      <c r="A63" s="9">
        <f>[1]VALORES!A157</f>
        <v>0</v>
      </c>
      <c r="B63" s="9" t="e">
        <f>VLOOKUP(Tabela3[[#This Row],[ORGANIZAÇÃO/ASSOCIAÇÃO]],[1]!Tabela1[#Data],3,FALSE)</f>
        <v>#N/A</v>
      </c>
      <c r="C63" s="10" t="e">
        <f>VLOOKUP(Tabela3[[#This Row],[ORGANIZAÇÃO/ASSOCIAÇÃO]],[1]!Tabela1[[Associação]:[LISTA DE MEMBROS]],4,FALSE)</f>
        <v>#N/A</v>
      </c>
      <c r="D63" s="9" t="e">
        <f>VLOOKUP(Tabela3[[#This Row],[ORGANIZAÇÃO/ASSOCIAÇÃO]],[1]!Tabela1[#Data],5,FALSE)</f>
        <v>#N/A</v>
      </c>
      <c r="E63" s="9" t="e">
        <f>VLOOKUP(Tabela3[[#This Row],[ORGANIZAÇÃO/ASSOCIAÇÃO]],[1]!Tabela1[#Data],6,FALSE)</f>
        <v>#N/A</v>
      </c>
      <c r="F63" s="9" t="e">
        <f>VLOOKUP(Tabela3[[#This Row],[ORGANIZAÇÃO/ASSOCIAÇÃO]],[1]!Tabela1[#Data],7,FALSE)</f>
        <v>#N/A</v>
      </c>
      <c r="G63" s="9" t="e">
        <f>VLOOKUP(Tabela3[[#This Row],[ORGANIZAÇÃO/ASSOCIAÇÃO]],[1]!Tabela1[#Data],8,FALSE)</f>
        <v>#N/A</v>
      </c>
      <c r="H63" s="9" t="e">
        <f>VLOOKUP(Tabela3[[#This Row],[ORGANIZAÇÃO/ASSOCIAÇÃO]],[1]!Tabela1[#Data],9,FALSE)</f>
        <v>#N/A</v>
      </c>
      <c r="I63" s="11">
        <f>[1]VALORES!J157</f>
        <v>0</v>
      </c>
      <c r="J63" s="12">
        <f>[1]VALORES!B157</f>
        <v>0</v>
      </c>
      <c r="K63" s="12">
        <f>[1]VALORES!C157</f>
        <v>0</v>
      </c>
      <c r="L63" s="12">
        <f>[1]VALORES!D157</f>
        <v>0</v>
      </c>
      <c r="M63" s="12">
        <f>[1]VALORES!E157</f>
        <v>0</v>
      </c>
      <c r="N63" s="12">
        <f>Tabela3[[#This Row],[Reciclados METAL (Kg)]]+Tabela3[[#This Row],[Reciclados PAPEL (Kg)]]+Tabela3[[#This Row],[Reciclados PLÁSTICO (Kg)]]+Tabela3[[#This Row],[Reciclados VIDRO (Kg)]]</f>
        <v>0</v>
      </c>
    </row>
    <row r="64" spans="1:14" hidden="1" x14ac:dyDescent="0.25">
      <c r="A64" s="9">
        <f>[1]VALORES!A158</f>
        <v>0</v>
      </c>
      <c r="B64" s="9" t="e">
        <f>VLOOKUP(Tabela3[[#This Row],[ORGANIZAÇÃO/ASSOCIAÇÃO]],[1]!Tabela1[#Data],3,FALSE)</f>
        <v>#N/A</v>
      </c>
      <c r="C64" s="10" t="e">
        <f>VLOOKUP(Tabela3[[#This Row],[ORGANIZAÇÃO/ASSOCIAÇÃO]],[1]!Tabela1[[Associação]:[LISTA DE MEMBROS]],4,FALSE)</f>
        <v>#N/A</v>
      </c>
      <c r="D64" s="9" t="e">
        <f>VLOOKUP(Tabela3[[#This Row],[ORGANIZAÇÃO/ASSOCIAÇÃO]],[1]!Tabela1[#Data],5,FALSE)</f>
        <v>#N/A</v>
      </c>
      <c r="E64" s="9" t="e">
        <f>VLOOKUP(Tabela3[[#This Row],[ORGANIZAÇÃO/ASSOCIAÇÃO]],[1]!Tabela1[#Data],6,FALSE)</f>
        <v>#N/A</v>
      </c>
      <c r="F64" s="9" t="e">
        <f>VLOOKUP(Tabela3[[#This Row],[ORGANIZAÇÃO/ASSOCIAÇÃO]],[1]!Tabela1[#Data],7,FALSE)</f>
        <v>#N/A</v>
      </c>
      <c r="G64" s="9" t="e">
        <f>VLOOKUP(Tabela3[[#This Row],[ORGANIZAÇÃO/ASSOCIAÇÃO]],[1]!Tabela1[#Data],8,FALSE)</f>
        <v>#N/A</v>
      </c>
      <c r="H64" s="9" t="e">
        <f>VLOOKUP(Tabela3[[#This Row],[ORGANIZAÇÃO/ASSOCIAÇÃO]],[1]!Tabela1[#Data],9,FALSE)</f>
        <v>#N/A</v>
      </c>
      <c r="I64" s="11">
        <f>[1]VALORES!J158</f>
        <v>0</v>
      </c>
      <c r="J64" s="12">
        <f>[1]VALORES!B158</f>
        <v>0</v>
      </c>
      <c r="K64" s="12">
        <f>[1]VALORES!C158</f>
        <v>0</v>
      </c>
      <c r="L64" s="12">
        <f>[1]VALORES!D158</f>
        <v>0</v>
      </c>
      <c r="M64" s="12">
        <f>[1]VALORES!E158</f>
        <v>0</v>
      </c>
      <c r="N64" s="12">
        <f>Tabela3[[#This Row],[Reciclados METAL (Kg)]]+Tabela3[[#This Row],[Reciclados PAPEL (Kg)]]+Tabela3[[#This Row],[Reciclados PLÁSTICO (Kg)]]+Tabela3[[#This Row],[Reciclados VIDRO (Kg)]]</f>
        <v>0</v>
      </c>
    </row>
    <row r="65" spans="1:14" hidden="1" x14ac:dyDescent="0.25">
      <c r="A65" s="9">
        <f>[1]VALORES!A159</f>
        <v>0</v>
      </c>
      <c r="B65" s="9" t="e">
        <f>VLOOKUP(Tabela3[[#This Row],[ORGANIZAÇÃO/ASSOCIAÇÃO]],[1]!Tabela1[#Data],3,FALSE)</f>
        <v>#N/A</v>
      </c>
      <c r="C65" s="10" t="e">
        <f>VLOOKUP(Tabela3[[#This Row],[ORGANIZAÇÃO/ASSOCIAÇÃO]],[1]!Tabela1[[Associação]:[LISTA DE MEMBROS]],4,FALSE)</f>
        <v>#N/A</v>
      </c>
      <c r="D65" s="9" t="e">
        <f>VLOOKUP(Tabela3[[#This Row],[ORGANIZAÇÃO/ASSOCIAÇÃO]],[1]!Tabela1[#Data],5,FALSE)</f>
        <v>#N/A</v>
      </c>
      <c r="E65" s="9" t="e">
        <f>VLOOKUP(Tabela3[[#This Row],[ORGANIZAÇÃO/ASSOCIAÇÃO]],[1]!Tabela1[#Data],6,FALSE)</f>
        <v>#N/A</v>
      </c>
      <c r="F65" s="9" t="e">
        <f>VLOOKUP(Tabela3[[#This Row],[ORGANIZAÇÃO/ASSOCIAÇÃO]],[1]!Tabela1[#Data],7,FALSE)</f>
        <v>#N/A</v>
      </c>
      <c r="G65" s="9" t="e">
        <f>VLOOKUP(Tabela3[[#This Row],[ORGANIZAÇÃO/ASSOCIAÇÃO]],[1]!Tabela1[#Data],8,FALSE)</f>
        <v>#N/A</v>
      </c>
      <c r="H65" s="9" t="e">
        <f>VLOOKUP(Tabela3[[#This Row],[ORGANIZAÇÃO/ASSOCIAÇÃO]],[1]!Tabela1[#Data],9,FALSE)</f>
        <v>#N/A</v>
      </c>
      <c r="I65" s="11">
        <f>[1]VALORES!J159</f>
        <v>0</v>
      </c>
      <c r="J65" s="12">
        <f>[1]VALORES!B159</f>
        <v>0</v>
      </c>
      <c r="K65" s="12">
        <f>[1]VALORES!C159</f>
        <v>0</v>
      </c>
      <c r="L65" s="12">
        <f>[1]VALORES!D159</f>
        <v>0</v>
      </c>
      <c r="M65" s="12">
        <f>[1]VALORES!E159</f>
        <v>0</v>
      </c>
      <c r="N65" s="12">
        <f>Tabela3[[#This Row],[Reciclados METAL (Kg)]]+Tabela3[[#This Row],[Reciclados PAPEL (Kg)]]+Tabela3[[#This Row],[Reciclados PLÁSTICO (Kg)]]+Tabela3[[#This Row],[Reciclados VIDRO (Kg)]]</f>
        <v>0</v>
      </c>
    </row>
    <row r="66" spans="1:14" hidden="1" x14ac:dyDescent="0.25">
      <c r="A66" s="9">
        <f>[1]VALORES!A160</f>
        <v>0</v>
      </c>
      <c r="B66" s="9" t="e">
        <f>VLOOKUP(Tabela3[[#This Row],[ORGANIZAÇÃO/ASSOCIAÇÃO]],[1]!Tabela1[#Data],3,FALSE)</f>
        <v>#N/A</v>
      </c>
      <c r="C66" s="10" t="e">
        <f>VLOOKUP(Tabela3[[#This Row],[ORGANIZAÇÃO/ASSOCIAÇÃO]],[1]!Tabela1[[Associação]:[LISTA DE MEMBROS]],4,FALSE)</f>
        <v>#N/A</v>
      </c>
      <c r="D66" s="9" t="e">
        <f>VLOOKUP(Tabela3[[#This Row],[ORGANIZAÇÃO/ASSOCIAÇÃO]],[1]!Tabela1[#Data],5,FALSE)</f>
        <v>#N/A</v>
      </c>
      <c r="E66" s="9" t="e">
        <f>VLOOKUP(Tabela3[[#This Row],[ORGANIZAÇÃO/ASSOCIAÇÃO]],[1]!Tabela1[#Data],6,FALSE)</f>
        <v>#N/A</v>
      </c>
      <c r="F66" s="9" t="e">
        <f>VLOOKUP(Tabela3[[#This Row],[ORGANIZAÇÃO/ASSOCIAÇÃO]],[1]!Tabela1[#Data],7,FALSE)</f>
        <v>#N/A</v>
      </c>
      <c r="G66" s="9" t="e">
        <f>VLOOKUP(Tabela3[[#This Row],[ORGANIZAÇÃO/ASSOCIAÇÃO]],[1]!Tabela1[#Data],8,FALSE)</f>
        <v>#N/A</v>
      </c>
      <c r="H66" s="9" t="e">
        <f>VLOOKUP(Tabela3[[#This Row],[ORGANIZAÇÃO/ASSOCIAÇÃO]],[1]!Tabela1[#Data],9,FALSE)</f>
        <v>#N/A</v>
      </c>
      <c r="I66" s="11">
        <f>[1]VALORES!J160</f>
        <v>0</v>
      </c>
      <c r="J66" s="12">
        <f>[1]VALORES!B160</f>
        <v>0</v>
      </c>
      <c r="K66" s="12">
        <f>[1]VALORES!C160</f>
        <v>0</v>
      </c>
      <c r="L66" s="12">
        <f>[1]VALORES!D160</f>
        <v>0</v>
      </c>
      <c r="M66" s="12">
        <f>[1]VALORES!E160</f>
        <v>0</v>
      </c>
      <c r="N66" s="12">
        <f>Tabela3[[#This Row],[Reciclados METAL (Kg)]]+Tabela3[[#This Row],[Reciclados PAPEL (Kg)]]+Tabela3[[#This Row],[Reciclados PLÁSTICO (Kg)]]+Tabela3[[#This Row],[Reciclados VIDRO (Kg)]]</f>
        <v>0</v>
      </c>
    </row>
    <row r="67" spans="1:14" hidden="1" x14ac:dyDescent="0.25">
      <c r="A67" s="9">
        <f>[1]VALORES!A161</f>
        <v>0</v>
      </c>
      <c r="B67" s="9" t="e">
        <f>VLOOKUP(Tabela3[[#This Row],[ORGANIZAÇÃO/ASSOCIAÇÃO]],[1]!Tabela1[#Data],3,FALSE)</f>
        <v>#N/A</v>
      </c>
      <c r="C67" s="10" t="e">
        <f>VLOOKUP(Tabela3[[#This Row],[ORGANIZAÇÃO/ASSOCIAÇÃO]],[1]!Tabela1[[Associação]:[LISTA DE MEMBROS]],4,FALSE)</f>
        <v>#N/A</v>
      </c>
      <c r="D67" s="9" t="e">
        <f>VLOOKUP(Tabela3[[#This Row],[ORGANIZAÇÃO/ASSOCIAÇÃO]],[1]!Tabela1[#Data],5,FALSE)</f>
        <v>#N/A</v>
      </c>
      <c r="E67" s="9" t="e">
        <f>VLOOKUP(Tabela3[[#This Row],[ORGANIZAÇÃO/ASSOCIAÇÃO]],[1]!Tabela1[#Data],6,FALSE)</f>
        <v>#N/A</v>
      </c>
      <c r="F67" s="9" t="e">
        <f>VLOOKUP(Tabela3[[#This Row],[ORGANIZAÇÃO/ASSOCIAÇÃO]],[1]!Tabela1[#Data],7,FALSE)</f>
        <v>#N/A</v>
      </c>
      <c r="G67" s="9" t="e">
        <f>VLOOKUP(Tabela3[[#This Row],[ORGANIZAÇÃO/ASSOCIAÇÃO]],[1]!Tabela1[#Data],8,FALSE)</f>
        <v>#N/A</v>
      </c>
      <c r="H67" s="9" t="e">
        <f>VLOOKUP(Tabela3[[#This Row],[ORGANIZAÇÃO/ASSOCIAÇÃO]],[1]!Tabela1[#Data],9,FALSE)</f>
        <v>#N/A</v>
      </c>
      <c r="I67" s="11">
        <f>[1]VALORES!J161</f>
        <v>0</v>
      </c>
      <c r="J67" s="12">
        <f>[1]VALORES!B161</f>
        <v>0</v>
      </c>
      <c r="K67" s="12">
        <f>[1]VALORES!C161</f>
        <v>0</v>
      </c>
      <c r="L67" s="12">
        <f>[1]VALORES!D161</f>
        <v>0</v>
      </c>
      <c r="M67" s="12">
        <f>[1]VALORES!E161</f>
        <v>0</v>
      </c>
      <c r="N67" s="12">
        <f>Tabela3[[#This Row],[Reciclados METAL (Kg)]]+Tabela3[[#This Row],[Reciclados PAPEL (Kg)]]+Tabela3[[#This Row],[Reciclados PLÁSTICO (Kg)]]+Tabela3[[#This Row],[Reciclados VIDRO (Kg)]]</f>
        <v>0</v>
      </c>
    </row>
    <row r="68" spans="1:14" hidden="1" x14ac:dyDescent="0.25">
      <c r="A68" s="9">
        <f>[1]VALORES!A162</f>
        <v>0</v>
      </c>
      <c r="B68" s="9" t="e">
        <f>VLOOKUP(Tabela3[[#This Row],[ORGANIZAÇÃO/ASSOCIAÇÃO]],[1]!Tabela1[#Data],3,FALSE)</f>
        <v>#N/A</v>
      </c>
      <c r="C68" s="10" t="e">
        <f>VLOOKUP(Tabela3[[#This Row],[ORGANIZAÇÃO/ASSOCIAÇÃO]],[1]!Tabela1[[Associação]:[LISTA DE MEMBROS]],4,FALSE)</f>
        <v>#N/A</v>
      </c>
      <c r="D68" s="9" t="e">
        <f>VLOOKUP(Tabela3[[#This Row],[ORGANIZAÇÃO/ASSOCIAÇÃO]],[1]!Tabela1[#Data],5,FALSE)</f>
        <v>#N/A</v>
      </c>
      <c r="E68" s="9" t="e">
        <f>VLOOKUP(Tabela3[[#This Row],[ORGANIZAÇÃO/ASSOCIAÇÃO]],[1]!Tabela1[#Data],6,FALSE)</f>
        <v>#N/A</v>
      </c>
      <c r="F68" s="9" t="e">
        <f>VLOOKUP(Tabela3[[#This Row],[ORGANIZAÇÃO/ASSOCIAÇÃO]],[1]!Tabela1[#Data],7,FALSE)</f>
        <v>#N/A</v>
      </c>
      <c r="G68" s="9" t="e">
        <f>VLOOKUP(Tabela3[[#This Row],[ORGANIZAÇÃO/ASSOCIAÇÃO]],[1]!Tabela1[#Data],8,FALSE)</f>
        <v>#N/A</v>
      </c>
      <c r="H68" s="9" t="e">
        <f>VLOOKUP(Tabela3[[#This Row],[ORGANIZAÇÃO/ASSOCIAÇÃO]],[1]!Tabela1[#Data],9,FALSE)</f>
        <v>#N/A</v>
      </c>
      <c r="I68" s="11">
        <f>[1]VALORES!J162</f>
        <v>0</v>
      </c>
      <c r="J68" s="12">
        <f>[1]VALORES!B162</f>
        <v>0</v>
      </c>
      <c r="K68" s="12">
        <f>[1]VALORES!C162</f>
        <v>0</v>
      </c>
      <c r="L68" s="12">
        <f>[1]VALORES!D162</f>
        <v>0</v>
      </c>
      <c r="M68" s="12">
        <f>[1]VALORES!E162</f>
        <v>0</v>
      </c>
      <c r="N68" s="12">
        <f>Tabela3[[#This Row],[Reciclados METAL (Kg)]]+Tabela3[[#This Row],[Reciclados PAPEL (Kg)]]+Tabela3[[#This Row],[Reciclados PLÁSTICO (Kg)]]+Tabela3[[#This Row],[Reciclados VIDRO (Kg)]]</f>
        <v>0</v>
      </c>
    </row>
    <row r="69" spans="1:14" hidden="1" x14ac:dyDescent="0.25">
      <c r="A69" s="9">
        <f>[1]VALORES!A163</f>
        <v>0</v>
      </c>
      <c r="B69" s="9" t="e">
        <f>VLOOKUP(Tabela3[[#This Row],[ORGANIZAÇÃO/ASSOCIAÇÃO]],[1]!Tabela1[#Data],3,FALSE)</f>
        <v>#N/A</v>
      </c>
      <c r="C69" s="10" t="e">
        <f>VLOOKUP(Tabela3[[#This Row],[ORGANIZAÇÃO/ASSOCIAÇÃO]],[1]!Tabela1[[Associação]:[LISTA DE MEMBROS]],4,FALSE)</f>
        <v>#N/A</v>
      </c>
      <c r="D69" s="9" t="e">
        <f>VLOOKUP(Tabela3[[#This Row],[ORGANIZAÇÃO/ASSOCIAÇÃO]],[1]!Tabela1[#Data],5,FALSE)</f>
        <v>#N/A</v>
      </c>
      <c r="E69" s="9" t="e">
        <f>VLOOKUP(Tabela3[[#This Row],[ORGANIZAÇÃO/ASSOCIAÇÃO]],[1]!Tabela1[#Data],6,FALSE)</f>
        <v>#N/A</v>
      </c>
      <c r="F69" s="9" t="e">
        <f>VLOOKUP(Tabela3[[#This Row],[ORGANIZAÇÃO/ASSOCIAÇÃO]],[1]!Tabela1[#Data],7,FALSE)</f>
        <v>#N/A</v>
      </c>
      <c r="G69" s="9" t="e">
        <f>VLOOKUP(Tabela3[[#This Row],[ORGANIZAÇÃO/ASSOCIAÇÃO]],[1]!Tabela1[#Data],8,FALSE)</f>
        <v>#N/A</v>
      </c>
      <c r="H69" s="9" t="e">
        <f>VLOOKUP(Tabela3[[#This Row],[ORGANIZAÇÃO/ASSOCIAÇÃO]],[1]!Tabela1[#Data],9,FALSE)</f>
        <v>#N/A</v>
      </c>
      <c r="I69" s="11">
        <f>[1]VALORES!J163</f>
        <v>0</v>
      </c>
      <c r="J69" s="12">
        <f>[1]VALORES!B163</f>
        <v>0</v>
      </c>
      <c r="K69" s="12">
        <f>[1]VALORES!C163</f>
        <v>0</v>
      </c>
      <c r="L69" s="12">
        <f>[1]VALORES!D163</f>
        <v>0</v>
      </c>
      <c r="M69" s="12">
        <f>[1]VALORES!E163</f>
        <v>0</v>
      </c>
      <c r="N69" s="12">
        <f>Tabela3[[#This Row],[Reciclados METAL (Kg)]]+Tabela3[[#This Row],[Reciclados PAPEL (Kg)]]+Tabela3[[#This Row],[Reciclados PLÁSTICO (Kg)]]+Tabela3[[#This Row],[Reciclados VIDRO (Kg)]]</f>
        <v>0</v>
      </c>
    </row>
    <row r="70" spans="1:14" hidden="1" x14ac:dyDescent="0.25">
      <c r="A70" s="9">
        <f>[1]VALORES!A164</f>
        <v>0</v>
      </c>
      <c r="B70" s="9" t="e">
        <f>VLOOKUP(Tabela3[[#This Row],[ORGANIZAÇÃO/ASSOCIAÇÃO]],[1]!Tabela1[#Data],3,FALSE)</f>
        <v>#N/A</v>
      </c>
      <c r="C70" s="10" t="e">
        <f>VLOOKUP(Tabela3[[#This Row],[ORGANIZAÇÃO/ASSOCIAÇÃO]],[1]!Tabela1[[Associação]:[LISTA DE MEMBROS]],4,FALSE)</f>
        <v>#N/A</v>
      </c>
      <c r="D70" s="9" t="e">
        <f>VLOOKUP(Tabela3[[#This Row],[ORGANIZAÇÃO/ASSOCIAÇÃO]],[1]!Tabela1[#Data],5,FALSE)</f>
        <v>#N/A</v>
      </c>
      <c r="E70" s="9" t="e">
        <f>VLOOKUP(Tabela3[[#This Row],[ORGANIZAÇÃO/ASSOCIAÇÃO]],[1]!Tabela1[#Data],6,FALSE)</f>
        <v>#N/A</v>
      </c>
      <c r="F70" s="9" t="e">
        <f>VLOOKUP(Tabela3[[#This Row],[ORGANIZAÇÃO/ASSOCIAÇÃO]],[1]!Tabela1[#Data],7,FALSE)</f>
        <v>#N/A</v>
      </c>
      <c r="G70" s="9" t="e">
        <f>VLOOKUP(Tabela3[[#This Row],[ORGANIZAÇÃO/ASSOCIAÇÃO]],[1]!Tabela1[#Data],8,FALSE)</f>
        <v>#N/A</v>
      </c>
      <c r="H70" s="9" t="e">
        <f>VLOOKUP(Tabela3[[#This Row],[ORGANIZAÇÃO/ASSOCIAÇÃO]],[1]!Tabela1[#Data],9,FALSE)</f>
        <v>#N/A</v>
      </c>
      <c r="I70" s="11">
        <f>[1]VALORES!J164</f>
        <v>0</v>
      </c>
      <c r="J70" s="12">
        <f>[1]VALORES!B164</f>
        <v>0</v>
      </c>
      <c r="K70" s="12">
        <f>[1]VALORES!C164</f>
        <v>0</v>
      </c>
      <c r="L70" s="12">
        <f>[1]VALORES!D164</f>
        <v>0</v>
      </c>
      <c r="M70" s="12">
        <f>[1]VALORES!E164</f>
        <v>0</v>
      </c>
      <c r="N70" s="12">
        <f>Tabela3[[#This Row],[Reciclados METAL (Kg)]]+Tabela3[[#This Row],[Reciclados PAPEL (Kg)]]+Tabela3[[#This Row],[Reciclados PLÁSTICO (Kg)]]+Tabela3[[#This Row],[Reciclados VIDRO (Kg)]]</f>
        <v>0</v>
      </c>
    </row>
    <row r="71" spans="1:14" hidden="1" x14ac:dyDescent="0.25">
      <c r="A71" s="9">
        <f>[1]VALORES!A165</f>
        <v>0</v>
      </c>
      <c r="B71" s="9" t="e">
        <f>VLOOKUP(Tabela3[[#This Row],[ORGANIZAÇÃO/ASSOCIAÇÃO]],[1]!Tabela1[#Data],3,FALSE)</f>
        <v>#N/A</v>
      </c>
      <c r="C71" s="10" t="e">
        <f>VLOOKUP(Tabela3[[#This Row],[ORGANIZAÇÃO/ASSOCIAÇÃO]],[1]!Tabela1[[Associação]:[LISTA DE MEMBROS]],4,FALSE)</f>
        <v>#N/A</v>
      </c>
      <c r="D71" s="9" t="e">
        <f>VLOOKUP(Tabela3[[#This Row],[ORGANIZAÇÃO/ASSOCIAÇÃO]],[1]!Tabela1[#Data],5,FALSE)</f>
        <v>#N/A</v>
      </c>
      <c r="E71" s="9" t="e">
        <f>VLOOKUP(Tabela3[[#This Row],[ORGANIZAÇÃO/ASSOCIAÇÃO]],[1]!Tabela1[#Data],6,FALSE)</f>
        <v>#N/A</v>
      </c>
      <c r="F71" s="9" t="e">
        <f>VLOOKUP(Tabela3[[#This Row],[ORGANIZAÇÃO/ASSOCIAÇÃO]],[1]!Tabela1[#Data],7,FALSE)</f>
        <v>#N/A</v>
      </c>
      <c r="G71" s="9" t="e">
        <f>VLOOKUP(Tabela3[[#This Row],[ORGANIZAÇÃO/ASSOCIAÇÃO]],[1]!Tabela1[#Data],8,FALSE)</f>
        <v>#N/A</v>
      </c>
      <c r="H71" s="9" t="e">
        <f>VLOOKUP(Tabela3[[#This Row],[ORGANIZAÇÃO/ASSOCIAÇÃO]],[1]!Tabela1[#Data],9,FALSE)</f>
        <v>#N/A</v>
      </c>
      <c r="I71" s="11">
        <f>[1]VALORES!J165</f>
        <v>0</v>
      </c>
      <c r="J71" s="12">
        <f>[1]VALORES!B165</f>
        <v>0</v>
      </c>
      <c r="K71" s="12">
        <f>[1]VALORES!C165</f>
        <v>0</v>
      </c>
      <c r="L71" s="12">
        <f>[1]VALORES!D165</f>
        <v>0</v>
      </c>
      <c r="M71" s="12">
        <f>[1]VALORES!E165</f>
        <v>0</v>
      </c>
      <c r="N71" s="12">
        <f>Tabela3[[#This Row],[Reciclados METAL (Kg)]]+Tabela3[[#This Row],[Reciclados PAPEL (Kg)]]+Tabela3[[#This Row],[Reciclados PLÁSTICO (Kg)]]+Tabela3[[#This Row],[Reciclados VIDRO (Kg)]]</f>
        <v>0</v>
      </c>
    </row>
    <row r="72" spans="1:14" hidden="1" x14ac:dyDescent="0.25">
      <c r="A72" s="9">
        <f>[1]VALORES!A166</f>
        <v>0</v>
      </c>
      <c r="B72" s="9" t="e">
        <f>VLOOKUP(Tabela3[[#This Row],[ORGANIZAÇÃO/ASSOCIAÇÃO]],[1]!Tabela1[#Data],3,FALSE)</f>
        <v>#N/A</v>
      </c>
      <c r="C72" s="10" t="e">
        <f>VLOOKUP(Tabela3[[#This Row],[ORGANIZAÇÃO/ASSOCIAÇÃO]],[1]!Tabela1[[Associação]:[LISTA DE MEMBROS]],4,FALSE)</f>
        <v>#N/A</v>
      </c>
      <c r="D72" s="9" t="e">
        <f>VLOOKUP(Tabela3[[#This Row],[ORGANIZAÇÃO/ASSOCIAÇÃO]],[1]!Tabela1[#Data],5,FALSE)</f>
        <v>#N/A</v>
      </c>
      <c r="E72" s="9" t="e">
        <f>VLOOKUP(Tabela3[[#This Row],[ORGANIZAÇÃO/ASSOCIAÇÃO]],[1]!Tabela1[#Data],6,FALSE)</f>
        <v>#N/A</v>
      </c>
      <c r="F72" s="9" t="e">
        <f>VLOOKUP(Tabela3[[#This Row],[ORGANIZAÇÃO/ASSOCIAÇÃO]],[1]!Tabela1[#Data],7,FALSE)</f>
        <v>#N/A</v>
      </c>
      <c r="G72" s="9" t="e">
        <f>VLOOKUP(Tabela3[[#This Row],[ORGANIZAÇÃO/ASSOCIAÇÃO]],[1]!Tabela1[#Data],8,FALSE)</f>
        <v>#N/A</v>
      </c>
      <c r="H72" s="9" t="e">
        <f>VLOOKUP(Tabela3[[#This Row],[ORGANIZAÇÃO/ASSOCIAÇÃO]],[1]!Tabela1[#Data],9,FALSE)</f>
        <v>#N/A</v>
      </c>
      <c r="I72" s="11">
        <f>[1]VALORES!J166</f>
        <v>0</v>
      </c>
      <c r="J72" s="12">
        <f>[1]VALORES!B166</f>
        <v>0</v>
      </c>
      <c r="K72" s="12">
        <f>[1]VALORES!C166</f>
        <v>0</v>
      </c>
      <c r="L72" s="12">
        <f>[1]VALORES!D166</f>
        <v>0</v>
      </c>
      <c r="M72" s="12">
        <f>[1]VALORES!E166</f>
        <v>0</v>
      </c>
      <c r="N72" s="12">
        <f>Tabela3[[#This Row],[Reciclados METAL (Kg)]]+Tabela3[[#This Row],[Reciclados PAPEL (Kg)]]+Tabela3[[#This Row],[Reciclados PLÁSTICO (Kg)]]+Tabela3[[#This Row],[Reciclados VIDRO (Kg)]]</f>
        <v>0</v>
      </c>
    </row>
    <row r="73" spans="1:14" hidden="1" x14ac:dyDescent="0.25">
      <c r="A73" s="9">
        <f>[1]VALORES!A167</f>
        <v>0</v>
      </c>
      <c r="B73" s="9" t="e">
        <f>VLOOKUP(Tabela3[[#This Row],[ORGANIZAÇÃO/ASSOCIAÇÃO]],[1]!Tabela1[#Data],3,FALSE)</f>
        <v>#N/A</v>
      </c>
      <c r="C73" s="10" t="e">
        <f>VLOOKUP(Tabela3[[#This Row],[ORGANIZAÇÃO/ASSOCIAÇÃO]],[1]!Tabela1[[Associação]:[LISTA DE MEMBROS]],4,FALSE)</f>
        <v>#N/A</v>
      </c>
      <c r="D73" s="9" t="e">
        <f>VLOOKUP(Tabela3[[#This Row],[ORGANIZAÇÃO/ASSOCIAÇÃO]],[1]!Tabela1[#Data],5,FALSE)</f>
        <v>#N/A</v>
      </c>
      <c r="E73" s="9" t="e">
        <f>VLOOKUP(Tabela3[[#This Row],[ORGANIZAÇÃO/ASSOCIAÇÃO]],[1]!Tabela1[#Data],6,FALSE)</f>
        <v>#N/A</v>
      </c>
      <c r="F73" s="9" t="e">
        <f>VLOOKUP(Tabela3[[#This Row],[ORGANIZAÇÃO/ASSOCIAÇÃO]],[1]!Tabela1[#Data],7,FALSE)</f>
        <v>#N/A</v>
      </c>
      <c r="G73" s="9" t="e">
        <f>VLOOKUP(Tabela3[[#This Row],[ORGANIZAÇÃO/ASSOCIAÇÃO]],[1]!Tabela1[#Data],8,FALSE)</f>
        <v>#N/A</v>
      </c>
      <c r="H73" s="9" t="e">
        <f>VLOOKUP(Tabela3[[#This Row],[ORGANIZAÇÃO/ASSOCIAÇÃO]],[1]!Tabela1[#Data],9,FALSE)</f>
        <v>#N/A</v>
      </c>
      <c r="I73" s="11">
        <f>[1]VALORES!J167</f>
        <v>0</v>
      </c>
      <c r="J73" s="12">
        <f>[1]VALORES!B167</f>
        <v>0</v>
      </c>
      <c r="K73" s="12">
        <f>[1]VALORES!C167</f>
        <v>0</v>
      </c>
      <c r="L73" s="12">
        <f>[1]VALORES!D167</f>
        <v>0</v>
      </c>
      <c r="M73" s="12">
        <f>[1]VALORES!E167</f>
        <v>0</v>
      </c>
      <c r="N73" s="12">
        <f>Tabela3[[#This Row],[Reciclados METAL (Kg)]]+Tabela3[[#This Row],[Reciclados PAPEL (Kg)]]+Tabela3[[#This Row],[Reciclados PLÁSTICO (Kg)]]+Tabela3[[#This Row],[Reciclados VIDRO (Kg)]]</f>
        <v>0</v>
      </c>
    </row>
    <row r="74" spans="1:14" hidden="1" x14ac:dyDescent="0.25">
      <c r="A74" s="9">
        <f>[1]VALORES!A168</f>
        <v>0</v>
      </c>
      <c r="B74" s="9" t="e">
        <f>VLOOKUP(Tabela3[[#This Row],[ORGANIZAÇÃO/ASSOCIAÇÃO]],[1]!Tabela1[#Data],3,FALSE)</f>
        <v>#N/A</v>
      </c>
      <c r="C74" s="10" t="e">
        <f>VLOOKUP(Tabela3[[#This Row],[ORGANIZAÇÃO/ASSOCIAÇÃO]],[1]!Tabela1[[Associação]:[LISTA DE MEMBROS]],4,FALSE)</f>
        <v>#N/A</v>
      </c>
      <c r="D74" s="9" t="e">
        <f>VLOOKUP(Tabela3[[#This Row],[ORGANIZAÇÃO/ASSOCIAÇÃO]],[1]!Tabela1[#Data],5,FALSE)</f>
        <v>#N/A</v>
      </c>
      <c r="E74" s="9" t="e">
        <f>VLOOKUP(Tabela3[[#This Row],[ORGANIZAÇÃO/ASSOCIAÇÃO]],[1]!Tabela1[#Data],6,FALSE)</f>
        <v>#N/A</v>
      </c>
      <c r="F74" s="9" t="e">
        <f>VLOOKUP(Tabela3[[#This Row],[ORGANIZAÇÃO/ASSOCIAÇÃO]],[1]!Tabela1[#Data],7,FALSE)</f>
        <v>#N/A</v>
      </c>
      <c r="G74" s="9" t="e">
        <f>VLOOKUP(Tabela3[[#This Row],[ORGANIZAÇÃO/ASSOCIAÇÃO]],[1]!Tabela1[#Data],8,FALSE)</f>
        <v>#N/A</v>
      </c>
      <c r="H74" s="9" t="e">
        <f>VLOOKUP(Tabela3[[#This Row],[ORGANIZAÇÃO/ASSOCIAÇÃO]],[1]!Tabela1[#Data],9,FALSE)</f>
        <v>#N/A</v>
      </c>
      <c r="I74" s="11">
        <f>[1]VALORES!J168</f>
        <v>0</v>
      </c>
      <c r="J74" s="12">
        <f>[1]VALORES!B168</f>
        <v>0</v>
      </c>
      <c r="K74" s="12">
        <f>[1]VALORES!C168</f>
        <v>0</v>
      </c>
      <c r="L74" s="12">
        <f>[1]VALORES!D168</f>
        <v>0</v>
      </c>
      <c r="M74" s="12">
        <f>[1]VALORES!E168</f>
        <v>0</v>
      </c>
      <c r="N74" s="12">
        <f>Tabela3[[#This Row],[Reciclados METAL (Kg)]]+Tabela3[[#This Row],[Reciclados PAPEL (Kg)]]+Tabela3[[#This Row],[Reciclados PLÁSTICO (Kg)]]+Tabela3[[#This Row],[Reciclados VIDRO (Kg)]]</f>
        <v>0</v>
      </c>
    </row>
    <row r="75" spans="1:14" hidden="1" x14ac:dyDescent="0.25">
      <c r="A75" s="9">
        <f>[1]VALORES!A169</f>
        <v>0</v>
      </c>
      <c r="B75" s="9" t="e">
        <f>VLOOKUP(Tabela3[[#This Row],[ORGANIZAÇÃO/ASSOCIAÇÃO]],[1]!Tabela1[#Data],3,FALSE)</f>
        <v>#N/A</v>
      </c>
      <c r="C75" s="10" t="e">
        <f>VLOOKUP(Tabela3[[#This Row],[ORGANIZAÇÃO/ASSOCIAÇÃO]],[1]!Tabela1[[Associação]:[LISTA DE MEMBROS]],4,FALSE)</f>
        <v>#N/A</v>
      </c>
      <c r="D75" s="9" t="e">
        <f>VLOOKUP(Tabela3[[#This Row],[ORGANIZAÇÃO/ASSOCIAÇÃO]],[1]!Tabela1[#Data],5,FALSE)</f>
        <v>#N/A</v>
      </c>
      <c r="E75" s="9" t="e">
        <f>VLOOKUP(Tabela3[[#This Row],[ORGANIZAÇÃO/ASSOCIAÇÃO]],[1]!Tabela1[#Data],6,FALSE)</f>
        <v>#N/A</v>
      </c>
      <c r="F75" s="9" t="e">
        <f>VLOOKUP(Tabela3[[#This Row],[ORGANIZAÇÃO/ASSOCIAÇÃO]],[1]!Tabela1[#Data],7,FALSE)</f>
        <v>#N/A</v>
      </c>
      <c r="G75" s="9" t="e">
        <f>VLOOKUP(Tabela3[[#This Row],[ORGANIZAÇÃO/ASSOCIAÇÃO]],[1]!Tabela1[#Data],8,FALSE)</f>
        <v>#N/A</v>
      </c>
      <c r="H75" s="9" t="e">
        <f>VLOOKUP(Tabela3[[#This Row],[ORGANIZAÇÃO/ASSOCIAÇÃO]],[1]!Tabela1[#Data],9,FALSE)</f>
        <v>#N/A</v>
      </c>
      <c r="I75" s="11">
        <f>[1]VALORES!J169</f>
        <v>0</v>
      </c>
      <c r="J75" s="12">
        <f>[1]VALORES!B169</f>
        <v>0</v>
      </c>
      <c r="K75" s="12">
        <f>[1]VALORES!C169</f>
        <v>0</v>
      </c>
      <c r="L75" s="12">
        <f>[1]VALORES!D169</f>
        <v>0</v>
      </c>
      <c r="M75" s="12">
        <f>[1]VALORES!E169</f>
        <v>0</v>
      </c>
      <c r="N75" s="12">
        <f>Tabela3[[#This Row],[Reciclados METAL (Kg)]]+Tabela3[[#This Row],[Reciclados PAPEL (Kg)]]+Tabela3[[#This Row],[Reciclados PLÁSTICO (Kg)]]+Tabela3[[#This Row],[Reciclados VIDRO (Kg)]]</f>
        <v>0</v>
      </c>
    </row>
    <row r="76" spans="1:14" hidden="1" x14ac:dyDescent="0.25">
      <c r="A76" s="9">
        <f>[1]VALORES!A170</f>
        <v>0</v>
      </c>
      <c r="B76" s="9" t="e">
        <f>VLOOKUP(Tabela3[[#This Row],[ORGANIZAÇÃO/ASSOCIAÇÃO]],[1]!Tabela1[#Data],3,FALSE)</f>
        <v>#N/A</v>
      </c>
      <c r="C76" s="10" t="e">
        <f>VLOOKUP(Tabela3[[#This Row],[ORGANIZAÇÃO/ASSOCIAÇÃO]],[1]!Tabela1[[Associação]:[LISTA DE MEMBROS]],4,FALSE)</f>
        <v>#N/A</v>
      </c>
      <c r="D76" s="9" t="e">
        <f>VLOOKUP(Tabela3[[#This Row],[ORGANIZAÇÃO/ASSOCIAÇÃO]],[1]!Tabela1[#Data],5,FALSE)</f>
        <v>#N/A</v>
      </c>
      <c r="E76" s="9" t="e">
        <f>VLOOKUP(Tabela3[[#This Row],[ORGANIZAÇÃO/ASSOCIAÇÃO]],[1]!Tabela1[#Data],6,FALSE)</f>
        <v>#N/A</v>
      </c>
      <c r="F76" s="9" t="e">
        <f>VLOOKUP(Tabela3[[#This Row],[ORGANIZAÇÃO/ASSOCIAÇÃO]],[1]!Tabela1[#Data],7,FALSE)</f>
        <v>#N/A</v>
      </c>
      <c r="G76" s="9" t="e">
        <f>VLOOKUP(Tabela3[[#This Row],[ORGANIZAÇÃO/ASSOCIAÇÃO]],[1]!Tabela1[#Data],8,FALSE)</f>
        <v>#N/A</v>
      </c>
      <c r="H76" s="9" t="e">
        <f>VLOOKUP(Tabela3[[#This Row],[ORGANIZAÇÃO/ASSOCIAÇÃO]],[1]!Tabela1[#Data],9,FALSE)</f>
        <v>#N/A</v>
      </c>
      <c r="I76" s="11">
        <f>[1]VALORES!J170</f>
        <v>0</v>
      </c>
      <c r="J76" s="12">
        <f>[1]VALORES!B170</f>
        <v>0</v>
      </c>
      <c r="K76" s="12">
        <f>[1]VALORES!C170</f>
        <v>0</v>
      </c>
      <c r="L76" s="12">
        <f>[1]VALORES!D170</f>
        <v>0</v>
      </c>
      <c r="M76" s="12">
        <f>[1]VALORES!E170</f>
        <v>0</v>
      </c>
      <c r="N76" s="12">
        <f>Tabela3[[#This Row],[Reciclados METAL (Kg)]]+Tabela3[[#This Row],[Reciclados PAPEL (Kg)]]+Tabela3[[#This Row],[Reciclados PLÁSTICO (Kg)]]+Tabela3[[#This Row],[Reciclados VIDRO (Kg)]]</f>
        <v>0</v>
      </c>
    </row>
    <row r="77" spans="1:14" hidden="1" x14ac:dyDescent="0.25">
      <c r="A77" s="9">
        <f>[1]VALORES!A171</f>
        <v>0</v>
      </c>
      <c r="B77" s="9" t="e">
        <f>VLOOKUP(Tabela3[[#This Row],[ORGANIZAÇÃO/ASSOCIAÇÃO]],[1]!Tabela1[#Data],3,FALSE)</f>
        <v>#N/A</v>
      </c>
      <c r="C77" s="10" t="e">
        <f>VLOOKUP(Tabela3[[#This Row],[ORGANIZAÇÃO/ASSOCIAÇÃO]],[1]!Tabela1[[Associação]:[LISTA DE MEMBROS]],4,FALSE)</f>
        <v>#N/A</v>
      </c>
      <c r="D77" s="9" t="e">
        <f>VLOOKUP(Tabela3[[#This Row],[ORGANIZAÇÃO/ASSOCIAÇÃO]],[1]!Tabela1[#Data],5,FALSE)</f>
        <v>#N/A</v>
      </c>
      <c r="E77" s="9" t="e">
        <f>VLOOKUP(Tabela3[[#This Row],[ORGANIZAÇÃO/ASSOCIAÇÃO]],[1]!Tabela1[#Data],6,FALSE)</f>
        <v>#N/A</v>
      </c>
      <c r="F77" s="9" t="e">
        <f>VLOOKUP(Tabela3[[#This Row],[ORGANIZAÇÃO/ASSOCIAÇÃO]],[1]!Tabela1[#Data],7,FALSE)</f>
        <v>#N/A</v>
      </c>
      <c r="G77" s="9" t="e">
        <f>VLOOKUP(Tabela3[[#This Row],[ORGANIZAÇÃO/ASSOCIAÇÃO]],[1]!Tabela1[#Data],8,FALSE)</f>
        <v>#N/A</v>
      </c>
      <c r="H77" s="9" t="e">
        <f>VLOOKUP(Tabela3[[#This Row],[ORGANIZAÇÃO/ASSOCIAÇÃO]],[1]!Tabela1[#Data],9,FALSE)</f>
        <v>#N/A</v>
      </c>
      <c r="I77" s="11">
        <f>[1]VALORES!J171</f>
        <v>0</v>
      </c>
      <c r="J77" s="12">
        <f>[1]VALORES!B171</f>
        <v>0</v>
      </c>
      <c r="K77" s="12">
        <f>[1]VALORES!C171</f>
        <v>0</v>
      </c>
      <c r="L77" s="12">
        <f>[1]VALORES!D171</f>
        <v>0</v>
      </c>
      <c r="M77" s="12">
        <f>[1]VALORES!E171</f>
        <v>0</v>
      </c>
      <c r="N77" s="12">
        <f>Tabela3[[#This Row],[Reciclados METAL (Kg)]]+Tabela3[[#This Row],[Reciclados PAPEL (Kg)]]+Tabela3[[#This Row],[Reciclados PLÁSTICO (Kg)]]+Tabela3[[#This Row],[Reciclados VIDRO (Kg)]]</f>
        <v>0</v>
      </c>
    </row>
    <row r="78" spans="1:14" hidden="1" x14ac:dyDescent="0.25">
      <c r="A78" s="9">
        <f>[1]VALORES!A172</f>
        <v>0</v>
      </c>
      <c r="B78" s="9" t="e">
        <f>VLOOKUP(Tabela3[[#This Row],[ORGANIZAÇÃO/ASSOCIAÇÃO]],[1]!Tabela1[#Data],3,FALSE)</f>
        <v>#N/A</v>
      </c>
      <c r="C78" s="10" t="e">
        <f>VLOOKUP(Tabela3[[#This Row],[ORGANIZAÇÃO/ASSOCIAÇÃO]],[1]!Tabela1[[Associação]:[LISTA DE MEMBROS]],4,FALSE)</f>
        <v>#N/A</v>
      </c>
      <c r="D78" s="9" t="e">
        <f>VLOOKUP(Tabela3[[#This Row],[ORGANIZAÇÃO/ASSOCIAÇÃO]],[1]!Tabela1[#Data],5,FALSE)</f>
        <v>#N/A</v>
      </c>
      <c r="E78" s="9" t="e">
        <f>VLOOKUP(Tabela3[[#This Row],[ORGANIZAÇÃO/ASSOCIAÇÃO]],[1]!Tabela1[#Data],6,FALSE)</f>
        <v>#N/A</v>
      </c>
      <c r="F78" s="9" t="e">
        <f>VLOOKUP(Tabela3[[#This Row],[ORGANIZAÇÃO/ASSOCIAÇÃO]],[1]!Tabela1[#Data],7,FALSE)</f>
        <v>#N/A</v>
      </c>
      <c r="G78" s="9" t="e">
        <f>VLOOKUP(Tabela3[[#This Row],[ORGANIZAÇÃO/ASSOCIAÇÃO]],[1]!Tabela1[#Data],8,FALSE)</f>
        <v>#N/A</v>
      </c>
      <c r="H78" s="9" t="e">
        <f>VLOOKUP(Tabela3[[#This Row],[ORGANIZAÇÃO/ASSOCIAÇÃO]],[1]!Tabela1[#Data],9,FALSE)</f>
        <v>#N/A</v>
      </c>
      <c r="I78" s="11">
        <f>[1]VALORES!J172</f>
        <v>0</v>
      </c>
      <c r="J78" s="12">
        <f>[1]VALORES!B172</f>
        <v>0</v>
      </c>
      <c r="K78" s="12">
        <f>[1]VALORES!C172</f>
        <v>0</v>
      </c>
      <c r="L78" s="12">
        <f>[1]VALORES!D172</f>
        <v>0</v>
      </c>
      <c r="M78" s="12">
        <f>[1]VALORES!E172</f>
        <v>0</v>
      </c>
      <c r="N78" s="12">
        <f>Tabela3[[#This Row],[Reciclados METAL (Kg)]]+Tabela3[[#This Row],[Reciclados PAPEL (Kg)]]+Tabela3[[#This Row],[Reciclados PLÁSTICO (Kg)]]+Tabela3[[#This Row],[Reciclados VIDRO (Kg)]]</f>
        <v>0</v>
      </c>
    </row>
    <row r="79" spans="1:14" hidden="1" x14ac:dyDescent="0.25">
      <c r="A79" s="9">
        <f>[1]VALORES!A173</f>
        <v>0</v>
      </c>
      <c r="B79" s="9" t="e">
        <f>VLOOKUP(Tabela3[[#This Row],[ORGANIZAÇÃO/ASSOCIAÇÃO]],[1]!Tabela1[#Data],3,FALSE)</f>
        <v>#N/A</v>
      </c>
      <c r="C79" s="10" t="e">
        <f>VLOOKUP(Tabela3[[#This Row],[ORGANIZAÇÃO/ASSOCIAÇÃO]],[1]!Tabela1[[Associação]:[LISTA DE MEMBROS]],4,FALSE)</f>
        <v>#N/A</v>
      </c>
      <c r="D79" s="9" t="e">
        <f>VLOOKUP(Tabela3[[#This Row],[ORGANIZAÇÃO/ASSOCIAÇÃO]],[1]!Tabela1[#Data],5,FALSE)</f>
        <v>#N/A</v>
      </c>
      <c r="E79" s="9" t="e">
        <f>VLOOKUP(Tabela3[[#This Row],[ORGANIZAÇÃO/ASSOCIAÇÃO]],[1]!Tabela1[#Data],6,FALSE)</f>
        <v>#N/A</v>
      </c>
      <c r="F79" s="9" t="e">
        <f>VLOOKUP(Tabela3[[#This Row],[ORGANIZAÇÃO/ASSOCIAÇÃO]],[1]!Tabela1[#Data],7,FALSE)</f>
        <v>#N/A</v>
      </c>
      <c r="G79" s="9" t="e">
        <f>VLOOKUP(Tabela3[[#This Row],[ORGANIZAÇÃO/ASSOCIAÇÃO]],[1]!Tabela1[#Data],8,FALSE)</f>
        <v>#N/A</v>
      </c>
      <c r="H79" s="9" t="e">
        <f>VLOOKUP(Tabela3[[#This Row],[ORGANIZAÇÃO/ASSOCIAÇÃO]],[1]!Tabela1[#Data],9,FALSE)</f>
        <v>#N/A</v>
      </c>
      <c r="I79" s="11">
        <f>[1]VALORES!J173</f>
        <v>0</v>
      </c>
      <c r="J79" s="12">
        <f>[1]VALORES!B173</f>
        <v>0</v>
      </c>
      <c r="K79" s="12">
        <f>[1]VALORES!C173</f>
        <v>0</v>
      </c>
      <c r="L79" s="12">
        <f>[1]VALORES!D173</f>
        <v>0</v>
      </c>
      <c r="M79" s="12">
        <f>[1]VALORES!E173</f>
        <v>0</v>
      </c>
      <c r="N79" s="12">
        <f>Tabela3[[#This Row],[Reciclados METAL (Kg)]]+Tabela3[[#This Row],[Reciclados PAPEL (Kg)]]+Tabela3[[#This Row],[Reciclados PLÁSTICO (Kg)]]+Tabela3[[#This Row],[Reciclados VIDRO (Kg)]]</f>
        <v>0</v>
      </c>
    </row>
    <row r="80" spans="1:14" hidden="1" x14ac:dyDescent="0.25">
      <c r="A80" s="9">
        <f>[1]VALORES!A174</f>
        <v>0</v>
      </c>
      <c r="B80" s="9" t="e">
        <f>VLOOKUP(Tabela3[[#This Row],[ORGANIZAÇÃO/ASSOCIAÇÃO]],[1]!Tabela1[#Data],3,FALSE)</f>
        <v>#N/A</v>
      </c>
      <c r="C80" s="10" t="e">
        <f>VLOOKUP(Tabela3[[#This Row],[ORGANIZAÇÃO/ASSOCIAÇÃO]],[1]!Tabela1[[Associação]:[LISTA DE MEMBROS]],4,FALSE)</f>
        <v>#N/A</v>
      </c>
      <c r="D80" s="9" t="e">
        <f>VLOOKUP(Tabela3[[#This Row],[ORGANIZAÇÃO/ASSOCIAÇÃO]],[1]!Tabela1[#Data],5,FALSE)</f>
        <v>#N/A</v>
      </c>
      <c r="E80" s="9" t="e">
        <f>VLOOKUP(Tabela3[[#This Row],[ORGANIZAÇÃO/ASSOCIAÇÃO]],[1]!Tabela1[#Data],6,FALSE)</f>
        <v>#N/A</v>
      </c>
      <c r="F80" s="9" t="e">
        <f>VLOOKUP(Tabela3[[#This Row],[ORGANIZAÇÃO/ASSOCIAÇÃO]],[1]!Tabela1[#Data],7,FALSE)</f>
        <v>#N/A</v>
      </c>
      <c r="G80" s="9" t="e">
        <f>VLOOKUP(Tabela3[[#This Row],[ORGANIZAÇÃO/ASSOCIAÇÃO]],[1]!Tabela1[#Data],8,FALSE)</f>
        <v>#N/A</v>
      </c>
      <c r="H80" s="9" t="e">
        <f>VLOOKUP(Tabela3[[#This Row],[ORGANIZAÇÃO/ASSOCIAÇÃO]],[1]!Tabela1[#Data],9,FALSE)</f>
        <v>#N/A</v>
      </c>
      <c r="I80" s="11">
        <f>[1]VALORES!J174</f>
        <v>0</v>
      </c>
      <c r="J80" s="12">
        <f>[1]VALORES!B174</f>
        <v>0</v>
      </c>
      <c r="K80" s="12">
        <f>[1]VALORES!C174</f>
        <v>0</v>
      </c>
      <c r="L80" s="12">
        <f>[1]VALORES!D174</f>
        <v>0</v>
      </c>
      <c r="M80" s="12">
        <f>[1]VALORES!E174</f>
        <v>0</v>
      </c>
      <c r="N80" s="12">
        <f>Tabela3[[#This Row],[Reciclados METAL (Kg)]]+Tabela3[[#This Row],[Reciclados PAPEL (Kg)]]+Tabela3[[#This Row],[Reciclados PLÁSTICO (Kg)]]+Tabela3[[#This Row],[Reciclados VIDRO (Kg)]]</f>
        <v>0</v>
      </c>
    </row>
    <row r="81" spans="1:14" hidden="1" x14ac:dyDescent="0.25">
      <c r="A81" s="9">
        <f>[1]VALORES!A175</f>
        <v>0</v>
      </c>
      <c r="B81" s="9" t="e">
        <f>VLOOKUP(Tabela3[[#This Row],[ORGANIZAÇÃO/ASSOCIAÇÃO]],[1]!Tabela1[#Data],3,FALSE)</f>
        <v>#N/A</v>
      </c>
      <c r="C81" s="10" t="e">
        <f>VLOOKUP(Tabela3[[#This Row],[ORGANIZAÇÃO/ASSOCIAÇÃO]],[1]!Tabela1[[Associação]:[LISTA DE MEMBROS]],4,FALSE)</f>
        <v>#N/A</v>
      </c>
      <c r="D81" s="9" t="e">
        <f>VLOOKUP(Tabela3[[#This Row],[ORGANIZAÇÃO/ASSOCIAÇÃO]],[1]!Tabela1[#Data],5,FALSE)</f>
        <v>#N/A</v>
      </c>
      <c r="E81" s="9" t="e">
        <f>VLOOKUP(Tabela3[[#This Row],[ORGANIZAÇÃO/ASSOCIAÇÃO]],[1]!Tabela1[#Data],6,FALSE)</f>
        <v>#N/A</v>
      </c>
      <c r="F81" s="9" t="e">
        <f>VLOOKUP(Tabela3[[#This Row],[ORGANIZAÇÃO/ASSOCIAÇÃO]],[1]!Tabela1[#Data],7,FALSE)</f>
        <v>#N/A</v>
      </c>
      <c r="G81" s="9" t="e">
        <f>VLOOKUP(Tabela3[[#This Row],[ORGANIZAÇÃO/ASSOCIAÇÃO]],[1]!Tabela1[#Data],8,FALSE)</f>
        <v>#N/A</v>
      </c>
      <c r="H81" s="9" t="e">
        <f>VLOOKUP(Tabela3[[#This Row],[ORGANIZAÇÃO/ASSOCIAÇÃO]],[1]!Tabela1[#Data],9,FALSE)</f>
        <v>#N/A</v>
      </c>
      <c r="I81" s="11">
        <f>[1]VALORES!J175</f>
        <v>0</v>
      </c>
      <c r="J81" s="12">
        <f>[1]VALORES!B175</f>
        <v>0</v>
      </c>
      <c r="K81" s="12">
        <f>[1]VALORES!C175</f>
        <v>0</v>
      </c>
      <c r="L81" s="12">
        <f>[1]VALORES!D175</f>
        <v>0</v>
      </c>
      <c r="M81" s="12">
        <f>[1]VALORES!E175</f>
        <v>0</v>
      </c>
      <c r="N81" s="12">
        <f>Tabela3[[#This Row],[Reciclados METAL (Kg)]]+Tabela3[[#This Row],[Reciclados PAPEL (Kg)]]+Tabela3[[#This Row],[Reciclados PLÁSTICO (Kg)]]+Tabela3[[#This Row],[Reciclados VIDRO (Kg)]]</f>
        <v>0</v>
      </c>
    </row>
    <row r="82" spans="1:14" hidden="1" x14ac:dyDescent="0.25">
      <c r="A82" s="9">
        <f>[1]VALORES!A176</f>
        <v>0</v>
      </c>
      <c r="B82" s="9" t="e">
        <f>VLOOKUP(Tabela3[[#This Row],[ORGANIZAÇÃO/ASSOCIAÇÃO]],[1]!Tabela1[#Data],3,FALSE)</f>
        <v>#N/A</v>
      </c>
      <c r="C82" s="10" t="e">
        <f>VLOOKUP(Tabela3[[#This Row],[ORGANIZAÇÃO/ASSOCIAÇÃO]],[1]!Tabela1[[Associação]:[LISTA DE MEMBROS]],4,FALSE)</f>
        <v>#N/A</v>
      </c>
      <c r="D82" s="9" t="e">
        <f>VLOOKUP(Tabela3[[#This Row],[ORGANIZAÇÃO/ASSOCIAÇÃO]],[1]!Tabela1[#Data],5,FALSE)</f>
        <v>#N/A</v>
      </c>
      <c r="E82" s="9" t="e">
        <f>VLOOKUP(Tabela3[[#This Row],[ORGANIZAÇÃO/ASSOCIAÇÃO]],[1]!Tabela1[#Data],6,FALSE)</f>
        <v>#N/A</v>
      </c>
      <c r="F82" s="9" t="e">
        <f>VLOOKUP(Tabela3[[#This Row],[ORGANIZAÇÃO/ASSOCIAÇÃO]],[1]!Tabela1[#Data],7,FALSE)</f>
        <v>#N/A</v>
      </c>
      <c r="G82" s="9" t="e">
        <f>VLOOKUP(Tabela3[[#This Row],[ORGANIZAÇÃO/ASSOCIAÇÃO]],[1]!Tabela1[#Data],8,FALSE)</f>
        <v>#N/A</v>
      </c>
      <c r="H82" s="9" t="e">
        <f>VLOOKUP(Tabela3[[#This Row],[ORGANIZAÇÃO/ASSOCIAÇÃO]],[1]!Tabela1[#Data],9,FALSE)</f>
        <v>#N/A</v>
      </c>
      <c r="I82" s="11">
        <f>[1]VALORES!J176</f>
        <v>0</v>
      </c>
      <c r="J82" s="12">
        <f>[1]VALORES!B176</f>
        <v>0</v>
      </c>
      <c r="K82" s="12">
        <f>[1]VALORES!C176</f>
        <v>0</v>
      </c>
      <c r="L82" s="12">
        <f>[1]VALORES!D176</f>
        <v>0</v>
      </c>
      <c r="M82" s="12">
        <f>[1]VALORES!E176</f>
        <v>0</v>
      </c>
      <c r="N82" s="12">
        <f>Tabela3[[#This Row],[Reciclados METAL (Kg)]]+Tabela3[[#This Row],[Reciclados PAPEL (Kg)]]+Tabela3[[#This Row],[Reciclados PLÁSTICO (Kg)]]+Tabela3[[#This Row],[Reciclados VIDRO (Kg)]]</f>
        <v>0</v>
      </c>
    </row>
    <row r="83" spans="1:14" hidden="1" x14ac:dyDescent="0.25">
      <c r="A83" s="9">
        <f>[1]VALORES!A177</f>
        <v>0</v>
      </c>
      <c r="B83" s="9" t="e">
        <f>VLOOKUP(Tabela3[[#This Row],[ORGANIZAÇÃO/ASSOCIAÇÃO]],[1]!Tabela1[#Data],3,FALSE)</f>
        <v>#N/A</v>
      </c>
      <c r="C83" s="10" t="e">
        <f>VLOOKUP(Tabela3[[#This Row],[ORGANIZAÇÃO/ASSOCIAÇÃO]],[1]!Tabela1[[Associação]:[LISTA DE MEMBROS]],4,FALSE)</f>
        <v>#N/A</v>
      </c>
      <c r="D83" s="9" t="e">
        <f>VLOOKUP(Tabela3[[#This Row],[ORGANIZAÇÃO/ASSOCIAÇÃO]],[1]!Tabela1[#Data],5,FALSE)</f>
        <v>#N/A</v>
      </c>
      <c r="E83" s="9" t="e">
        <f>VLOOKUP(Tabela3[[#This Row],[ORGANIZAÇÃO/ASSOCIAÇÃO]],[1]!Tabela1[#Data],6,FALSE)</f>
        <v>#N/A</v>
      </c>
      <c r="F83" s="9" t="e">
        <f>VLOOKUP(Tabela3[[#This Row],[ORGANIZAÇÃO/ASSOCIAÇÃO]],[1]!Tabela1[#Data],7,FALSE)</f>
        <v>#N/A</v>
      </c>
      <c r="G83" s="9" t="e">
        <f>VLOOKUP(Tabela3[[#This Row],[ORGANIZAÇÃO/ASSOCIAÇÃO]],[1]!Tabela1[#Data],8,FALSE)</f>
        <v>#N/A</v>
      </c>
      <c r="H83" s="9" t="e">
        <f>VLOOKUP(Tabela3[[#This Row],[ORGANIZAÇÃO/ASSOCIAÇÃO]],[1]!Tabela1[#Data],9,FALSE)</f>
        <v>#N/A</v>
      </c>
      <c r="I83" s="11">
        <f>[1]VALORES!J177</f>
        <v>0</v>
      </c>
      <c r="J83" s="12">
        <f>[1]VALORES!B177</f>
        <v>0</v>
      </c>
      <c r="K83" s="12">
        <f>[1]VALORES!C177</f>
        <v>0</v>
      </c>
      <c r="L83" s="12">
        <f>[1]VALORES!D177</f>
        <v>0</v>
      </c>
      <c r="M83" s="12">
        <f>[1]VALORES!E177</f>
        <v>0</v>
      </c>
      <c r="N83" s="12">
        <f>Tabela3[[#This Row],[Reciclados METAL (Kg)]]+Tabela3[[#This Row],[Reciclados PAPEL (Kg)]]+Tabela3[[#This Row],[Reciclados PLÁSTICO (Kg)]]+Tabela3[[#This Row],[Reciclados VIDRO (Kg)]]</f>
        <v>0</v>
      </c>
    </row>
    <row r="84" spans="1:14" hidden="1" x14ac:dyDescent="0.25">
      <c r="A84" s="9">
        <f>[1]VALORES!A178</f>
        <v>0</v>
      </c>
      <c r="B84" s="9" t="e">
        <f>VLOOKUP(Tabela3[[#This Row],[ORGANIZAÇÃO/ASSOCIAÇÃO]],[1]!Tabela1[#Data],3,FALSE)</f>
        <v>#N/A</v>
      </c>
      <c r="C84" s="10" t="e">
        <f>VLOOKUP(Tabela3[[#This Row],[ORGANIZAÇÃO/ASSOCIAÇÃO]],[1]!Tabela1[[Associação]:[LISTA DE MEMBROS]],4,FALSE)</f>
        <v>#N/A</v>
      </c>
      <c r="D84" s="9" t="e">
        <f>VLOOKUP(Tabela3[[#This Row],[ORGANIZAÇÃO/ASSOCIAÇÃO]],[1]!Tabela1[#Data],5,FALSE)</f>
        <v>#N/A</v>
      </c>
      <c r="E84" s="9" t="e">
        <f>VLOOKUP(Tabela3[[#This Row],[ORGANIZAÇÃO/ASSOCIAÇÃO]],[1]!Tabela1[#Data],6,FALSE)</f>
        <v>#N/A</v>
      </c>
      <c r="F84" s="9" t="e">
        <f>VLOOKUP(Tabela3[[#This Row],[ORGANIZAÇÃO/ASSOCIAÇÃO]],[1]!Tabela1[#Data],7,FALSE)</f>
        <v>#N/A</v>
      </c>
      <c r="G84" s="9" t="e">
        <f>VLOOKUP(Tabela3[[#This Row],[ORGANIZAÇÃO/ASSOCIAÇÃO]],[1]!Tabela1[#Data],8,FALSE)</f>
        <v>#N/A</v>
      </c>
      <c r="H84" s="9" t="e">
        <f>VLOOKUP(Tabela3[[#This Row],[ORGANIZAÇÃO/ASSOCIAÇÃO]],[1]!Tabela1[#Data],9,FALSE)</f>
        <v>#N/A</v>
      </c>
      <c r="I84" s="11">
        <f>[1]VALORES!J178</f>
        <v>0</v>
      </c>
      <c r="J84" s="12">
        <f>[1]VALORES!B178</f>
        <v>0</v>
      </c>
      <c r="K84" s="12">
        <f>[1]VALORES!C178</f>
        <v>0</v>
      </c>
      <c r="L84" s="12">
        <f>[1]VALORES!D178</f>
        <v>0</v>
      </c>
      <c r="M84" s="12">
        <f>[1]VALORES!E178</f>
        <v>0</v>
      </c>
      <c r="N84" s="12">
        <f>Tabela3[[#This Row],[Reciclados METAL (Kg)]]+Tabela3[[#This Row],[Reciclados PAPEL (Kg)]]+Tabela3[[#This Row],[Reciclados PLÁSTICO (Kg)]]+Tabela3[[#This Row],[Reciclados VIDRO (Kg)]]</f>
        <v>0</v>
      </c>
    </row>
    <row r="85" spans="1:14" hidden="1" x14ac:dyDescent="0.25">
      <c r="A85" s="9">
        <f>[1]VALORES!A179</f>
        <v>0</v>
      </c>
      <c r="B85" s="9" t="e">
        <f>VLOOKUP(Tabela3[[#This Row],[ORGANIZAÇÃO/ASSOCIAÇÃO]],[1]!Tabela1[#Data],3,FALSE)</f>
        <v>#N/A</v>
      </c>
      <c r="C85" s="10" t="e">
        <f>VLOOKUP(Tabela3[[#This Row],[ORGANIZAÇÃO/ASSOCIAÇÃO]],[1]!Tabela1[[Associação]:[LISTA DE MEMBROS]],4,FALSE)</f>
        <v>#N/A</v>
      </c>
      <c r="D85" s="9" t="e">
        <f>VLOOKUP(Tabela3[[#This Row],[ORGANIZAÇÃO/ASSOCIAÇÃO]],[1]!Tabela1[#Data],5,FALSE)</f>
        <v>#N/A</v>
      </c>
      <c r="E85" s="9" t="e">
        <f>VLOOKUP(Tabela3[[#This Row],[ORGANIZAÇÃO/ASSOCIAÇÃO]],[1]!Tabela1[#Data],6,FALSE)</f>
        <v>#N/A</v>
      </c>
      <c r="F85" s="9" t="e">
        <f>VLOOKUP(Tabela3[[#This Row],[ORGANIZAÇÃO/ASSOCIAÇÃO]],[1]!Tabela1[#Data],7,FALSE)</f>
        <v>#N/A</v>
      </c>
      <c r="G85" s="9" t="e">
        <f>VLOOKUP(Tabela3[[#This Row],[ORGANIZAÇÃO/ASSOCIAÇÃO]],[1]!Tabela1[#Data],8,FALSE)</f>
        <v>#N/A</v>
      </c>
      <c r="H85" s="9" t="e">
        <f>VLOOKUP(Tabela3[[#This Row],[ORGANIZAÇÃO/ASSOCIAÇÃO]],[1]!Tabela1[#Data],9,FALSE)</f>
        <v>#N/A</v>
      </c>
      <c r="I85" s="11">
        <f>[1]VALORES!J179</f>
        <v>0</v>
      </c>
      <c r="J85" s="12">
        <f>[1]VALORES!B179</f>
        <v>0</v>
      </c>
      <c r="K85" s="12">
        <f>[1]VALORES!C179</f>
        <v>0</v>
      </c>
      <c r="L85" s="12">
        <f>[1]VALORES!D179</f>
        <v>0</v>
      </c>
      <c r="M85" s="12">
        <f>[1]VALORES!E179</f>
        <v>0</v>
      </c>
      <c r="N85" s="12">
        <f>Tabela3[[#This Row],[Reciclados METAL (Kg)]]+Tabela3[[#This Row],[Reciclados PAPEL (Kg)]]+Tabela3[[#This Row],[Reciclados PLÁSTICO (Kg)]]+Tabela3[[#This Row],[Reciclados VIDRO (Kg)]]</f>
        <v>0</v>
      </c>
    </row>
    <row r="86" spans="1:14" hidden="1" x14ac:dyDescent="0.25">
      <c r="A86" s="9">
        <f>[1]VALORES!A180</f>
        <v>0</v>
      </c>
      <c r="B86" s="9" t="e">
        <f>VLOOKUP(Tabela3[[#This Row],[ORGANIZAÇÃO/ASSOCIAÇÃO]],[1]!Tabela1[#Data],3,FALSE)</f>
        <v>#N/A</v>
      </c>
      <c r="C86" s="10" t="e">
        <f>VLOOKUP(Tabela3[[#This Row],[ORGANIZAÇÃO/ASSOCIAÇÃO]],[1]!Tabela1[[Associação]:[LISTA DE MEMBROS]],4,FALSE)</f>
        <v>#N/A</v>
      </c>
      <c r="D86" s="9" t="e">
        <f>VLOOKUP(Tabela3[[#This Row],[ORGANIZAÇÃO/ASSOCIAÇÃO]],[1]!Tabela1[#Data],5,FALSE)</f>
        <v>#N/A</v>
      </c>
      <c r="E86" s="9" t="e">
        <f>VLOOKUP(Tabela3[[#This Row],[ORGANIZAÇÃO/ASSOCIAÇÃO]],[1]!Tabela1[#Data],6,FALSE)</f>
        <v>#N/A</v>
      </c>
      <c r="F86" s="9" t="e">
        <f>VLOOKUP(Tabela3[[#This Row],[ORGANIZAÇÃO/ASSOCIAÇÃO]],[1]!Tabela1[#Data],7,FALSE)</f>
        <v>#N/A</v>
      </c>
      <c r="G86" s="9" t="e">
        <f>VLOOKUP(Tabela3[[#This Row],[ORGANIZAÇÃO/ASSOCIAÇÃO]],[1]!Tabela1[#Data],8,FALSE)</f>
        <v>#N/A</v>
      </c>
      <c r="H86" s="9" t="e">
        <f>VLOOKUP(Tabela3[[#This Row],[ORGANIZAÇÃO/ASSOCIAÇÃO]],[1]!Tabela1[#Data],9,FALSE)</f>
        <v>#N/A</v>
      </c>
      <c r="I86" s="11">
        <f>[1]VALORES!J180</f>
        <v>0</v>
      </c>
      <c r="J86" s="12">
        <f>[1]VALORES!B180</f>
        <v>0</v>
      </c>
      <c r="K86" s="12">
        <f>[1]VALORES!C180</f>
        <v>0</v>
      </c>
      <c r="L86" s="12">
        <f>[1]VALORES!D180</f>
        <v>0</v>
      </c>
      <c r="M86" s="12">
        <f>[1]VALORES!E180</f>
        <v>0</v>
      </c>
      <c r="N86" s="12">
        <f>Tabela3[[#This Row],[Reciclados METAL (Kg)]]+Tabela3[[#This Row],[Reciclados PAPEL (Kg)]]+Tabela3[[#This Row],[Reciclados PLÁSTICO (Kg)]]+Tabela3[[#This Row],[Reciclados VIDRO (Kg)]]</f>
        <v>0</v>
      </c>
    </row>
    <row r="87" spans="1:14" hidden="1" x14ac:dyDescent="0.25">
      <c r="A87" s="9">
        <f>[1]VALORES!A181</f>
        <v>0</v>
      </c>
      <c r="B87" s="9" t="e">
        <f>VLOOKUP(Tabela3[[#This Row],[ORGANIZAÇÃO/ASSOCIAÇÃO]],[1]!Tabela1[#Data],3,FALSE)</f>
        <v>#N/A</v>
      </c>
      <c r="C87" s="10" t="e">
        <f>VLOOKUP(Tabela3[[#This Row],[ORGANIZAÇÃO/ASSOCIAÇÃO]],[1]!Tabela1[[Associação]:[LISTA DE MEMBROS]],4,FALSE)</f>
        <v>#N/A</v>
      </c>
      <c r="D87" s="9" t="e">
        <f>VLOOKUP(Tabela3[[#This Row],[ORGANIZAÇÃO/ASSOCIAÇÃO]],[1]!Tabela1[#Data],5,FALSE)</f>
        <v>#N/A</v>
      </c>
      <c r="E87" s="9" t="e">
        <f>VLOOKUP(Tabela3[[#This Row],[ORGANIZAÇÃO/ASSOCIAÇÃO]],[1]!Tabela1[#Data],6,FALSE)</f>
        <v>#N/A</v>
      </c>
      <c r="F87" s="9" t="e">
        <f>VLOOKUP(Tabela3[[#This Row],[ORGANIZAÇÃO/ASSOCIAÇÃO]],[1]!Tabela1[#Data],7,FALSE)</f>
        <v>#N/A</v>
      </c>
      <c r="G87" s="9" t="e">
        <f>VLOOKUP(Tabela3[[#This Row],[ORGANIZAÇÃO/ASSOCIAÇÃO]],[1]!Tabela1[#Data],8,FALSE)</f>
        <v>#N/A</v>
      </c>
      <c r="H87" s="9" t="e">
        <f>VLOOKUP(Tabela3[[#This Row],[ORGANIZAÇÃO/ASSOCIAÇÃO]],[1]!Tabela1[#Data],9,FALSE)</f>
        <v>#N/A</v>
      </c>
      <c r="I87" s="11">
        <f>[1]VALORES!J181</f>
        <v>0</v>
      </c>
      <c r="J87" s="12">
        <f>[1]VALORES!B181</f>
        <v>0</v>
      </c>
      <c r="K87" s="12">
        <f>[1]VALORES!C181</f>
        <v>0</v>
      </c>
      <c r="L87" s="12">
        <f>[1]VALORES!D181</f>
        <v>0</v>
      </c>
      <c r="M87" s="12">
        <f>[1]VALORES!E181</f>
        <v>0</v>
      </c>
      <c r="N87" s="12">
        <f>Tabela3[[#This Row],[Reciclados METAL (Kg)]]+Tabela3[[#This Row],[Reciclados PAPEL (Kg)]]+Tabela3[[#This Row],[Reciclados PLÁSTICO (Kg)]]+Tabela3[[#This Row],[Reciclados VIDRO (Kg)]]</f>
        <v>0</v>
      </c>
    </row>
    <row r="88" spans="1:14" hidden="1" x14ac:dyDescent="0.25">
      <c r="A88" s="9">
        <f>[1]VALORES!A182</f>
        <v>0</v>
      </c>
      <c r="B88" s="9" t="e">
        <f>VLOOKUP(Tabela3[[#This Row],[ORGANIZAÇÃO/ASSOCIAÇÃO]],[1]!Tabela1[#Data],3,FALSE)</f>
        <v>#N/A</v>
      </c>
      <c r="C88" s="10" t="e">
        <f>VLOOKUP(Tabela3[[#This Row],[ORGANIZAÇÃO/ASSOCIAÇÃO]],[1]!Tabela1[[Associação]:[LISTA DE MEMBROS]],4,FALSE)</f>
        <v>#N/A</v>
      </c>
      <c r="D88" s="9" t="e">
        <f>VLOOKUP(Tabela3[[#This Row],[ORGANIZAÇÃO/ASSOCIAÇÃO]],[1]!Tabela1[#Data],5,FALSE)</f>
        <v>#N/A</v>
      </c>
      <c r="E88" s="9" t="e">
        <f>VLOOKUP(Tabela3[[#This Row],[ORGANIZAÇÃO/ASSOCIAÇÃO]],[1]!Tabela1[#Data],6,FALSE)</f>
        <v>#N/A</v>
      </c>
      <c r="F88" s="9" t="e">
        <f>VLOOKUP(Tabela3[[#This Row],[ORGANIZAÇÃO/ASSOCIAÇÃO]],[1]!Tabela1[#Data],7,FALSE)</f>
        <v>#N/A</v>
      </c>
      <c r="G88" s="9" t="e">
        <f>VLOOKUP(Tabela3[[#This Row],[ORGANIZAÇÃO/ASSOCIAÇÃO]],[1]!Tabela1[#Data],8,FALSE)</f>
        <v>#N/A</v>
      </c>
      <c r="H88" s="9" t="e">
        <f>VLOOKUP(Tabela3[[#This Row],[ORGANIZAÇÃO/ASSOCIAÇÃO]],[1]!Tabela1[#Data],9,FALSE)</f>
        <v>#N/A</v>
      </c>
      <c r="I88" s="11">
        <f>[1]VALORES!J182</f>
        <v>0</v>
      </c>
      <c r="J88" s="12">
        <f>[1]VALORES!B182</f>
        <v>0</v>
      </c>
      <c r="K88" s="12">
        <f>[1]VALORES!C182</f>
        <v>0</v>
      </c>
      <c r="L88" s="12">
        <f>[1]VALORES!D182</f>
        <v>0</v>
      </c>
      <c r="M88" s="12">
        <f>[1]VALORES!E182</f>
        <v>0</v>
      </c>
      <c r="N88" s="12">
        <f>Tabela3[[#This Row],[Reciclados METAL (Kg)]]+Tabela3[[#This Row],[Reciclados PAPEL (Kg)]]+Tabela3[[#This Row],[Reciclados PLÁSTICO (Kg)]]+Tabela3[[#This Row],[Reciclados VIDRO (Kg)]]</f>
        <v>0</v>
      </c>
    </row>
    <row r="89" spans="1:14" hidden="1" x14ac:dyDescent="0.25">
      <c r="A89" s="9">
        <f>[1]VALORES!A183</f>
        <v>0</v>
      </c>
      <c r="B89" s="9" t="e">
        <f>VLOOKUP(Tabela3[[#This Row],[ORGANIZAÇÃO/ASSOCIAÇÃO]],[1]!Tabela1[#Data],3,FALSE)</f>
        <v>#N/A</v>
      </c>
      <c r="C89" s="10" t="e">
        <f>VLOOKUP(Tabela3[[#This Row],[ORGANIZAÇÃO/ASSOCIAÇÃO]],[1]!Tabela1[[Associação]:[LISTA DE MEMBROS]],4,FALSE)</f>
        <v>#N/A</v>
      </c>
      <c r="D89" s="9" t="e">
        <f>VLOOKUP(Tabela3[[#This Row],[ORGANIZAÇÃO/ASSOCIAÇÃO]],[1]!Tabela1[#Data],5,FALSE)</f>
        <v>#N/A</v>
      </c>
      <c r="E89" s="9" t="e">
        <f>VLOOKUP(Tabela3[[#This Row],[ORGANIZAÇÃO/ASSOCIAÇÃO]],[1]!Tabela1[#Data],6,FALSE)</f>
        <v>#N/A</v>
      </c>
      <c r="F89" s="9" t="e">
        <f>VLOOKUP(Tabela3[[#This Row],[ORGANIZAÇÃO/ASSOCIAÇÃO]],[1]!Tabela1[#Data],7,FALSE)</f>
        <v>#N/A</v>
      </c>
      <c r="G89" s="9" t="e">
        <f>VLOOKUP(Tabela3[[#This Row],[ORGANIZAÇÃO/ASSOCIAÇÃO]],[1]!Tabela1[#Data],8,FALSE)</f>
        <v>#N/A</v>
      </c>
      <c r="H89" s="9" t="e">
        <f>VLOOKUP(Tabela3[[#This Row],[ORGANIZAÇÃO/ASSOCIAÇÃO]],[1]!Tabela1[#Data],9,FALSE)</f>
        <v>#N/A</v>
      </c>
      <c r="I89" s="11">
        <f>[1]VALORES!J183</f>
        <v>0</v>
      </c>
      <c r="J89" s="12">
        <f>[1]VALORES!B183</f>
        <v>0</v>
      </c>
      <c r="K89" s="12">
        <f>[1]VALORES!C183</f>
        <v>0</v>
      </c>
      <c r="L89" s="12">
        <f>[1]VALORES!D183</f>
        <v>0</v>
      </c>
      <c r="M89" s="12">
        <f>[1]VALORES!E183</f>
        <v>0</v>
      </c>
      <c r="N89" s="12">
        <f>Tabela3[[#This Row],[Reciclados METAL (Kg)]]+Tabela3[[#This Row],[Reciclados PAPEL (Kg)]]+Tabela3[[#This Row],[Reciclados PLÁSTICO (Kg)]]+Tabela3[[#This Row],[Reciclados VIDRO (Kg)]]</f>
        <v>0</v>
      </c>
    </row>
    <row r="90" spans="1:14" hidden="1" x14ac:dyDescent="0.25">
      <c r="A90" s="9">
        <f>[1]VALORES!A184</f>
        <v>0</v>
      </c>
      <c r="B90" s="9" t="e">
        <f>VLOOKUP(Tabela3[[#This Row],[ORGANIZAÇÃO/ASSOCIAÇÃO]],[1]!Tabela1[#Data],3,FALSE)</f>
        <v>#N/A</v>
      </c>
      <c r="C90" s="10" t="e">
        <f>VLOOKUP(Tabela3[[#This Row],[ORGANIZAÇÃO/ASSOCIAÇÃO]],[1]!Tabela1[[Associação]:[LISTA DE MEMBROS]],4,FALSE)</f>
        <v>#N/A</v>
      </c>
      <c r="D90" s="9" t="e">
        <f>VLOOKUP(Tabela3[[#This Row],[ORGANIZAÇÃO/ASSOCIAÇÃO]],[1]!Tabela1[#Data],5,FALSE)</f>
        <v>#N/A</v>
      </c>
      <c r="E90" s="9" t="e">
        <f>VLOOKUP(Tabela3[[#This Row],[ORGANIZAÇÃO/ASSOCIAÇÃO]],[1]!Tabela1[#Data],6,FALSE)</f>
        <v>#N/A</v>
      </c>
      <c r="F90" s="9" t="e">
        <f>VLOOKUP(Tabela3[[#This Row],[ORGANIZAÇÃO/ASSOCIAÇÃO]],[1]!Tabela1[#Data],7,FALSE)</f>
        <v>#N/A</v>
      </c>
      <c r="G90" s="9" t="e">
        <f>VLOOKUP(Tabela3[[#This Row],[ORGANIZAÇÃO/ASSOCIAÇÃO]],[1]!Tabela1[#Data],8,FALSE)</f>
        <v>#N/A</v>
      </c>
      <c r="H90" s="9" t="e">
        <f>VLOOKUP(Tabela3[[#This Row],[ORGANIZAÇÃO/ASSOCIAÇÃO]],[1]!Tabela1[#Data],9,FALSE)</f>
        <v>#N/A</v>
      </c>
      <c r="I90" s="11">
        <f>[1]VALORES!J184</f>
        <v>0</v>
      </c>
      <c r="J90" s="12">
        <f>[1]VALORES!B184</f>
        <v>0</v>
      </c>
      <c r="K90" s="12">
        <f>[1]VALORES!C184</f>
        <v>0</v>
      </c>
      <c r="L90" s="12">
        <f>[1]VALORES!D184</f>
        <v>0</v>
      </c>
      <c r="M90" s="12">
        <f>[1]VALORES!E184</f>
        <v>0</v>
      </c>
      <c r="N90" s="12">
        <f>Tabela3[[#This Row],[Reciclados METAL (Kg)]]+Tabela3[[#This Row],[Reciclados PAPEL (Kg)]]+Tabela3[[#This Row],[Reciclados PLÁSTICO (Kg)]]+Tabela3[[#This Row],[Reciclados VIDRO (Kg)]]</f>
        <v>0</v>
      </c>
    </row>
    <row r="91" spans="1:14" hidden="1" x14ac:dyDescent="0.25">
      <c r="A91" s="9">
        <f>[1]VALORES!A185</f>
        <v>0</v>
      </c>
      <c r="B91" s="9" t="e">
        <f>VLOOKUP(Tabela3[[#This Row],[ORGANIZAÇÃO/ASSOCIAÇÃO]],[1]!Tabela1[#Data],3,FALSE)</f>
        <v>#N/A</v>
      </c>
      <c r="C91" s="10" t="e">
        <f>VLOOKUP(Tabela3[[#This Row],[ORGANIZAÇÃO/ASSOCIAÇÃO]],[1]!Tabela1[[Associação]:[LISTA DE MEMBROS]],4,FALSE)</f>
        <v>#N/A</v>
      </c>
      <c r="D91" s="9" t="e">
        <f>VLOOKUP(Tabela3[[#This Row],[ORGANIZAÇÃO/ASSOCIAÇÃO]],[1]!Tabela1[#Data],5,FALSE)</f>
        <v>#N/A</v>
      </c>
      <c r="E91" s="9" t="e">
        <f>VLOOKUP(Tabela3[[#This Row],[ORGANIZAÇÃO/ASSOCIAÇÃO]],[1]!Tabela1[#Data],6,FALSE)</f>
        <v>#N/A</v>
      </c>
      <c r="F91" s="9" t="e">
        <f>VLOOKUP(Tabela3[[#This Row],[ORGANIZAÇÃO/ASSOCIAÇÃO]],[1]!Tabela1[#Data],7,FALSE)</f>
        <v>#N/A</v>
      </c>
      <c r="G91" s="9" t="e">
        <f>VLOOKUP(Tabela3[[#This Row],[ORGANIZAÇÃO/ASSOCIAÇÃO]],[1]!Tabela1[#Data],8,FALSE)</f>
        <v>#N/A</v>
      </c>
      <c r="H91" s="9" t="e">
        <f>VLOOKUP(Tabela3[[#This Row],[ORGANIZAÇÃO/ASSOCIAÇÃO]],[1]!Tabela1[#Data],9,FALSE)</f>
        <v>#N/A</v>
      </c>
      <c r="I91" s="11">
        <f>[1]VALORES!J185</f>
        <v>0</v>
      </c>
      <c r="J91" s="12">
        <f>[1]VALORES!B185</f>
        <v>0</v>
      </c>
      <c r="K91" s="12">
        <f>[1]VALORES!C185</f>
        <v>0</v>
      </c>
      <c r="L91" s="12">
        <f>[1]VALORES!D185</f>
        <v>0</v>
      </c>
      <c r="M91" s="12">
        <f>[1]VALORES!E185</f>
        <v>0</v>
      </c>
      <c r="N91" s="12">
        <f>Tabela3[[#This Row],[Reciclados METAL (Kg)]]+Tabela3[[#This Row],[Reciclados PAPEL (Kg)]]+Tabela3[[#This Row],[Reciclados PLÁSTICO (Kg)]]+Tabela3[[#This Row],[Reciclados VIDRO (Kg)]]</f>
        <v>0</v>
      </c>
    </row>
    <row r="92" spans="1:14" hidden="1" x14ac:dyDescent="0.25">
      <c r="A92" s="9">
        <f>[1]VALORES!A186</f>
        <v>0</v>
      </c>
      <c r="B92" s="9" t="e">
        <f>VLOOKUP(Tabela3[[#This Row],[ORGANIZAÇÃO/ASSOCIAÇÃO]],[1]!Tabela1[#Data],3,FALSE)</f>
        <v>#N/A</v>
      </c>
      <c r="C92" s="10" t="e">
        <f>VLOOKUP(Tabela3[[#This Row],[ORGANIZAÇÃO/ASSOCIAÇÃO]],[1]!Tabela1[[Associação]:[LISTA DE MEMBROS]],4,FALSE)</f>
        <v>#N/A</v>
      </c>
      <c r="D92" s="9" t="e">
        <f>VLOOKUP(Tabela3[[#This Row],[ORGANIZAÇÃO/ASSOCIAÇÃO]],[1]!Tabela1[#Data],5,FALSE)</f>
        <v>#N/A</v>
      </c>
      <c r="E92" s="9" t="e">
        <f>VLOOKUP(Tabela3[[#This Row],[ORGANIZAÇÃO/ASSOCIAÇÃO]],[1]!Tabela1[#Data],6,FALSE)</f>
        <v>#N/A</v>
      </c>
      <c r="F92" s="9" t="e">
        <f>VLOOKUP(Tabela3[[#This Row],[ORGANIZAÇÃO/ASSOCIAÇÃO]],[1]!Tabela1[#Data],7,FALSE)</f>
        <v>#N/A</v>
      </c>
      <c r="G92" s="9" t="e">
        <f>VLOOKUP(Tabela3[[#This Row],[ORGANIZAÇÃO/ASSOCIAÇÃO]],[1]!Tabela1[#Data],8,FALSE)</f>
        <v>#N/A</v>
      </c>
      <c r="H92" s="9" t="e">
        <f>VLOOKUP(Tabela3[[#This Row],[ORGANIZAÇÃO/ASSOCIAÇÃO]],[1]!Tabela1[#Data],9,FALSE)</f>
        <v>#N/A</v>
      </c>
      <c r="I92" s="11">
        <f>[1]VALORES!J186</f>
        <v>0</v>
      </c>
      <c r="J92" s="12">
        <f>[1]VALORES!B186</f>
        <v>0</v>
      </c>
      <c r="K92" s="12">
        <f>[1]VALORES!C186</f>
        <v>0</v>
      </c>
      <c r="L92" s="12">
        <f>[1]VALORES!D186</f>
        <v>0</v>
      </c>
      <c r="M92" s="12">
        <f>[1]VALORES!E186</f>
        <v>0</v>
      </c>
      <c r="N92" s="12">
        <f>Tabela3[[#This Row],[Reciclados METAL (Kg)]]+Tabela3[[#This Row],[Reciclados PAPEL (Kg)]]+Tabela3[[#This Row],[Reciclados PLÁSTICO (Kg)]]+Tabela3[[#This Row],[Reciclados VIDRO (Kg)]]</f>
        <v>0</v>
      </c>
    </row>
    <row r="93" spans="1:14" hidden="1" x14ac:dyDescent="0.25">
      <c r="A93" s="9">
        <f>[1]VALORES!A187</f>
        <v>0</v>
      </c>
      <c r="B93" s="9" t="e">
        <f>VLOOKUP(Tabela3[[#This Row],[ORGANIZAÇÃO/ASSOCIAÇÃO]],[1]!Tabela1[#Data],3,FALSE)</f>
        <v>#N/A</v>
      </c>
      <c r="C93" s="10" t="e">
        <f>VLOOKUP(Tabela3[[#This Row],[ORGANIZAÇÃO/ASSOCIAÇÃO]],[1]!Tabela1[[Associação]:[LISTA DE MEMBROS]],4,FALSE)</f>
        <v>#N/A</v>
      </c>
      <c r="D93" s="9" t="e">
        <f>VLOOKUP(Tabela3[[#This Row],[ORGANIZAÇÃO/ASSOCIAÇÃO]],[1]!Tabela1[#Data],5,FALSE)</f>
        <v>#N/A</v>
      </c>
      <c r="E93" s="9" t="e">
        <f>VLOOKUP(Tabela3[[#This Row],[ORGANIZAÇÃO/ASSOCIAÇÃO]],[1]!Tabela1[#Data],6,FALSE)</f>
        <v>#N/A</v>
      </c>
      <c r="F93" s="9" t="e">
        <f>VLOOKUP(Tabela3[[#This Row],[ORGANIZAÇÃO/ASSOCIAÇÃO]],[1]!Tabela1[#Data],7,FALSE)</f>
        <v>#N/A</v>
      </c>
      <c r="G93" s="9" t="e">
        <f>VLOOKUP(Tabela3[[#This Row],[ORGANIZAÇÃO/ASSOCIAÇÃO]],[1]!Tabela1[#Data],8,FALSE)</f>
        <v>#N/A</v>
      </c>
      <c r="H93" s="9" t="e">
        <f>VLOOKUP(Tabela3[[#This Row],[ORGANIZAÇÃO/ASSOCIAÇÃO]],[1]!Tabela1[#Data],9,FALSE)</f>
        <v>#N/A</v>
      </c>
      <c r="I93" s="11">
        <f>[1]VALORES!J187</f>
        <v>0</v>
      </c>
      <c r="J93" s="12">
        <f>[1]VALORES!B187</f>
        <v>0</v>
      </c>
      <c r="K93" s="12">
        <f>[1]VALORES!C187</f>
        <v>0</v>
      </c>
      <c r="L93" s="12">
        <f>[1]VALORES!D187</f>
        <v>0</v>
      </c>
      <c r="M93" s="12">
        <f>[1]VALORES!E187</f>
        <v>0</v>
      </c>
      <c r="N93" s="12">
        <f>Tabela3[[#This Row],[Reciclados METAL (Kg)]]+Tabela3[[#This Row],[Reciclados PAPEL (Kg)]]+Tabela3[[#This Row],[Reciclados PLÁSTICO (Kg)]]+Tabela3[[#This Row],[Reciclados VIDRO (Kg)]]</f>
        <v>0</v>
      </c>
    </row>
    <row r="94" spans="1:14" hidden="1" x14ac:dyDescent="0.25">
      <c r="A94" s="9">
        <f>[1]VALORES!A188</f>
        <v>0</v>
      </c>
      <c r="B94" s="9" t="e">
        <f>VLOOKUP(Tabela3[[#This Row],[ORGANIZAÇÃO/ASSOCIAÇÃO]],[1]!Tabela1[#Data],3,FALSE)</f>
        <v>#N/A</v>
      </c>
      <c r="C94" s="10" t="e">
        <f>VLOOKUP(Tabela3[[#This Row],[ORGANIZAÇÃO/ASSOCIAÇÃO]],[1]!Tabela1[[Associação]:[LISTA DE MEMBROS]],4,FALSE)</f>
        <v>#N/A</v>
      </c>
      <c r="D94" s="9" t="e">
        <f>VLOOKUP(Tabela3[[#This Row],[ORGANIZAÇÃO/ASSOCIAÇÃO]],[1]!Tabela1[#Data],5,FALSE)</f>
        <v>#N/A</v>
      </c>
      <c r="E94" s="9" t="e">
        <f>VLOOKUP(Tabela3[[#This Row],[ORGANIZAÇÃO/ASSOCIAÇÃO]],[1]!Tabela1[#Data],6,FALSE)</f>
        <v>#N/A</v>
      </c>
      <c r="F94" s="9" t="e">
        <f>VLOOKUP(Tabela3[[#This Row],[ORGANIZAÇÃO/ASSOCIAÇÃO]],[1]!Tabela1[#Data],7,FALSE)</f>
        <v>#N/A</v>
      </c>
      <c r="G94" s="9" t="e">
        <f>VLOOKUP(Tabela3[[#This Row],[ORGANIZAÇÃO/ASSOCIAÇÃO]],[1]!Tabela1[#Data],8,FALSE)</f>
        <v>#N/A</v>
      </c>
      <c r="H94" s="9" t="e">
        <f>VLOOKUP(Tabela3[[#This Row],[ORGANIZAÇÃO/ASSOCIAÇÃO]],[1]!Tabela1[#Data],9,FALSE)</f>
        <v>#N/A</v>
      </c>
      <c r="I94" s="11">
        <f>[1]VALORES!J188</f>
        <v>0</v>
      </c>
      <c r="J94" s="12">
        <f>[1]VALORES!B188</f>
        <v>0</v>
      </c>
      <c r="K94" s="12">
        <f>[1]VALORES!C188</f>
        <v>0</v>
      </c>
      <c r="L94" s="12">
        <f>[1]VALORES!D188</f>
        <v>0</v>
      </c>
      <c r="M94" s="12">
        <f>[1]VALORES!E188</f>
        <v>0</v>
      </c>
      <c r="N94" s="12">
        <f>Tabela3[[#This Row],[Reciclados METAL (Kg)]]+Tabela3[[#This Row],[Reciclados PAPEL (Kg)]]+Tabela3[[#This Row],[Reciclados PLÁSTICO (Kg)]]+Tabela3[[#This Row],[Reciclados VIDRO (Kg)]]</f>
        <v>0</v>
      </c>
    </row>
    <row r="95" spans="1:14" hidden="1" x14ac:dyDescent="0.25">
      <c r="A95" s="9">
        <f>[1]VALORES!A189</f>
        <v>0</v>
      </c>
      <c r="B95" s="9" t="e">
        <f>VLOOKUP(Tabela3[[#This Row],[ORGANIZAÇÃO/ASSOCIAÇÃO]],[1]!Tabela1[#Data],3,FALSE)</f>
        <v>#N/A</v>
      </c>
      <c r="C95" s="10" t="e">
        <f>VLOOKUP(Tabela3[[#This Row],[ORGANIZAÇÃO/ASSOCIAÇÃO]],[1]!Tabela1[[Associação]:[LISTA DE MEMBROS]],4,FALSE)</f>
        <v>#N/A</v>
      </c>
      <c r="D95" s="9" t="e">
        <f>VLOOKUP(Tabela3[[#This Row],[ORGANIZAÇÃO/ASSOCIAÇÃO]],[1]!Tabela1[#Data],5,FALSE)</f>
        <v>#N/A</v>
      </c>
      <c r="E95" s="9" t="e">
        <f>VLOOKUP(Tabela3[[#This Row],[ORGANIZAÇÃO/ASSOCIAÇÃO]],[1]!Tabela1[#Data],6,FALSE)</f>
        <v>#N/A</v>
      </c>
      <c r="F95" s="9" t="e">
        <f>VLOOKUP(Tabela3[[#This Row],[ORGANIZAÇÃO/ASSOCIAÇÃO]],[1]!Tabela1[#Data],7,FALSE)</f>
        <v>#N/A</v>
      </c>
      <c r="G95" s="9" t="e">
        <f>VLOOKUP(Tabela3[[#This Row],[ORGANIZAÇÃO/ASSOCIAÇÃO]],[1]!Tabela1[#Data],8,FALSE)</f>
        <v>#N/A</v>
      </c>
      <c r="H95" s="9" t="e">
        <f>VLOOKUP(Tabela3[[#This Row],[ORGANIZAÇÃO/ASSOCIAÇÃO]],[1]!Tabela1[#Data],9,FALSE)</f>
        <v>#N/A</v>
      </c>
      <c r="I95" s="11">
        <f>[1]VALORES!J189</f>
        <v>0</v>
      </c>
      <c r="J95" s="12">
        <f>[1]VALORES!B189</f>
        <v>0</v>
      </c>
      <c r="K95" s="12">
        <f>[1]VALORES!C189</f>
        <v>0</v>
      </c>
      <c r="L95" s="12">
        <f>[1]VALORES!D189</f>
        <v>0</v>
      </c>
      <c r="M95" s="12">
        <f>[1]VALORES!E189</f>
        <v>0</v>
      </c>
      <c r="N95" s="12">
        <f>Tabela3[[#This Row],[Reciclados METAL (Kg)]]+Tabela3[[#This Row],[Reciclados PAPEL (Kg)]]+Tabela3[[#This Row],[Reciclados PLÁSTICO (Kg)]]+Tabela3[[#This Row],[Reciclados VIDRO (Kg)]]</f>
        <v>0</v>
      </c>
    </row>
    <row r="96" spans="1:14" hidden="1" x14ac:dyDescent="0.25">
      <c r="A96" s="9">
        <f>[1]VALORES!A190</f>
        <v>0</v>
      </c>
      <c r="B96" s="9" t="e">
        <f>VLOOKUP(Tabela3[[#This Row],[ORGANIZAÇÃO/ASSOCIAÇÃO]],[1]!Tabela1[#Data],3,FALSE)</f>
        <v>#N/A</v>
      </c>
      <c r="C96" s="10" t="e">
        <f>VLOOKUP(Tabela3[[#This Row],[ORGANIZAÇÃO/ASSOCIAÇÃO]],[1]!Tabela1[[Associação]:[LISTA DE MEMBROS]],4,FALSE)</f>
        <v>#N/A</v>
      </c>
      <c r="D96" s="9" t="e">
        <f>VLOOKUP(Tabela3[[#This Row],[ORGANIZAÇÃO/ASSOCIAÇÃO]],[1]!Tabela1[#Data],5,FALSE)</f>
        <v>#N/A</v>
      </c>
      <c r="E96" s="9" t="e">
        <f>VLOOKUP(Tabela3[[#This Row],[ORGANIZAÇÃO/ASSOCIAÇÃO]],[1]!Tabela1[#Data],6,FALSE)</f>
        <v>#N/A</v>
      </c>
      <c r="F96" s="9" t="e">
        <f>VLOOKUP(Tabela3[[#This Row],[ORGANIZAÇÃO/ASSOCIAÇÃO]],[1]!Tabela1[#Data],7,FALSE)</f>
        <v>#N/A</v>
      </c>
      <c r="G96" s="9" t="e">
        <f>VLOOKUP(Tabela3[[#This Row],[ORGANIZAÇÃO/ASSOCIAÇÃO]],[1]!Tabela1[#Data],8,FALSE)</f>
        <v>#N/A</v>
      </c>
      <c r="H96" s="9" t="e">
        <f>VLOOKUP(Tabela3[[#This Row],[ORGANIZAÇÃO/ASSOCIAÇÃO]],[1]!Tabela1[#Data],9,FALSE)</f>
        <v>#N/A</v>
      </c>
      <c r="I96" s="11">
        <f>[1]VALORES!J190</f>
        <v>0</v>
      </c>
      <c r="J96" s="12">
        <f>[1]VALORES!B190</f>
        <v>0</v>
      </c>
      <c r="K96" s="12">
        <f>[1]VALORES!C190</f>
        <v>0</v>
      </c>
      <c r="L96" s="12">
        <f>[1]VALORES!D190</f>
        <v>0</v>
      </c>
      <c r="M96" s="12">
        <f>[1]VALORES!E190</f>
        <v>0</v>
      </c>
      <c r="N96" s="12">
        <f>Tabela3[[#This Row],[Reciclados METAL (Kg)]]+Tabela3[[#This Row],[Reciclados PAPEL (Kg)]]+Tabela3[[#This Row],[Reciclados PLÁSTICO (Kg)]]+Tabela3[[#This Row],[Reciclados VIDRO (Kg)]]</f>
        <v>0</v>
      </c>
    </row>
    <row r="97" spans="1:14" hidden="1" x14ac:dyDescent="0.25">
      <c r="A97" s="9">
        <f>[1]VALORES!A191</f>
        <v>0</v>
      </c>
      <c r="B97" s="9" t="e">
        <f>VLOOKUP(Tabela3[[#This Row],[ORGANIZAÇÃO/ASSOCIAÇÃO]],[1]!Tabela1[#Data],3,FALSE)</f>
        <v>#N/A</v>
      </c>
      <c r="C97" s="10" t="e">
        <f>VLOOKUP(Tabela3[[#This Row],[ORGANIZAÇÃO/ASSOCIAÇÃO]],[1]!Tabela1[[Associação]:[LISTA DE MEMBROS]],4,FALSE)</f>
        <v>#N/A</v>
      </c>
      <c r="D97" s="9" t="e">
        <f>VLOOKUP(Tabela3[[#This Row],[ORGANIZAÇÃO/ASSOCIAÇÃO]],[1]!Tabela1[#Data],5,FALSE)</f>
        <v>#N/A</v>
      </c>
      <c r="E97" s="9" t="e">
        <f>VLOOKUP(Tabela3[[#This Row],[ORGANIZAÇÃO/ASSOCIAÇÃO]],[1]!Tabela1[#Data],6,FALSE)</f>
        <v>#N/A</v>
      </c>
      <c r="F97" s="9" t="e">
        <f>VLOOKUP(Tabela3[[#This Row],[ORGANIZAÇÃO/ASSOCIAÇÃO]],[1]!Tabela1[#Data],7,FALSE)</f>
        <v>#N/A</v>
      </c>
      <c r="G97" s="9" t="e">
        <f>VLOOKUP(Tabela3[[#This Row],[ORGANIZAÇÃO/ASSOCIAÇÃO]],[1]!Tabela1[#Data],8,FALSE)</f>
        <v>#N/A</v>
      </c>
      <c r="H97" s="9" t="e">
        <f>VLOOKUP(Tabela3[[#This Row],[ORGANIZAÇÃO/ASSOCIAÇÃO]],[1]!Tabela1[#Data],9,FALSE)</f>
        <v>#N/A</v>
      </c>
      <c r="I97" s="11">
        <f>[1]VALORES!J191</f>
        <v>0</v>
      </c>
      <c r="J97" s="12">
        <f>[1]VALORES!B191</f>
        <v>0</v>
      </c>
      <c r="K97" s="12">
        <f>[1]VALORES!C191</f>
        <v>0</v>
      </c>
      <c r="L97" s="12">
        <f>[1]VALORES!D191</f>
        <v>0</v>
      </c>
      <c r="M97" s="12">
        <f>[1]VALORES!E191</f>
        <v>0</v>
      </c>
      <c r="N97" s="12">
        <f>Tabela3[[#This Row],[Reciclados METAL (Kg)]]+Tabela3[[#This Row],[Reciclados PAPEL (Kg)]]+Tabela3[[#This Row],[Reciclados PLÁSTICO (Kg)]]+Tabela3[[#This Row],[Reciclados VIDRO (Kg)]]</f>
        <v>0</v>
      </c>
    </row>
    <row r="98" spans="1:14" hidden="1" x14ac:dyDescent="0.25">
      <c r="A98" s="9">
        <f>[1]VALORES!A192</f>
        <v>0</v>
      </c>
      <c r="B98" s="9" t="e">
        <f>VLOOKUP(Tabela3[[#This Row],[ORGANIZAÇÃO/ASSOCIAÇÃO]],[1]!Tabela1[#Data],3,FALSE)</f>
        <v>#N/A</v>
      </c>
      <c r="C98" s="10" t="e">
        <f>VLOOKUP(Tabela3[[#This Row],[ORGANIZAÇÃO/ASSOCIAÇÃO]],[1]!Tabela1[[Associação]:[LISTA DE MEMBROS]],4,FALSE)</f>
        <v>#N/A</v>
      </c>
      <c r="D98" s="9" t="e">
        <f>VLOOKUP(Tabela3[[#This Row],[ORGANIZAÇÃO/ASSOCIAÇÃO]],[1]!Tabela1[#Data],5,FALSE)</f>
        <v>#N/A</v>
      </c>
      <c r="E98" s="9" t="e">
        <f>VLOOKUP(Tabela3[[#This Row],[ORGANIZAÇÃO/ASSOCIAÇÃO]],[1]!Tabela1[#Data],6,FALSE)</f>
        <v>#N/A</v>
      </c>
      <c r="F98" s="9" t="e">
        <f>VLOOKUP(Tabela3[[#This Row],[ORGANIZAÇÃO/ASSOCIAÇÃO]],[1]!Tabela1[#Data],7,FALSE)</f>
        <v>#N/A</v>
      </c>
      <c r="G98" s="9" t="e">
        <f>VLOOKUP(Tabela3[[#This Row],[ORGANIZAÇÃO/ASSOCIAÇÃO]],[1]!Tabela1[#Data],8,FALSE)</f>
        <v>#N/A</v>
      </c>
      <c r="H98" s="9" t="e">
        <f>VLOOKUP(Tabela3[[#This Row],[ORGANIZAÇÃO/ASSOCIAÇÃO]],[1]!Tabela1[#Data],9,FALSE)</f>
        <v>#N/A</v>
      </c>
      <c r="I98" s="11">
        <f>[1]VALORES!J192</f>
        <v>0</v>
      </c>
      <c r="J98" s="12">
        <f>[1]VALORES!B192</f>
        <v>0</v>
      </c>
      <c r="K98" s="12">
        <f>[1]VALORES!C192</f>
        <v>0</v>
      </c>
      <c r="L98" s="12">
        <f>[1]VALORES!D192</f>
        <v>0</v>
      </c>
      <c r="M98" s="12">
        <f>[1]VALORES!E192</f>
        <v>0</v>
      </c>
      <c r="N98" s="12">
        <f>Tabela3[[#This Row],[Reciclados METAL (Kg)]]+Tabela3[[#This Row],[Reciclados PAPEL (Kg)]]+Tabela3[[#This Row],[Reciclados PLÁSTICO (Kg)]]+Tabela3[[#This Row],[Reciclados VIDRO (Kg)]]</f>
        <v>0</v>
      </c>
    </row>
    <row r="99" spans="1:14" hidden="1" x14ac:dyDescent="0.25">
      <c r="A99" s="9">
        <f>[1]VALORES!A193</f>
        <v>0</v>
      </c>
      <c r="B99" s="9" t="e">
        <f>VLOOKUP(Tabela3[[#This Row],[ORGANIZAÇÃO/ASSOCIAÇÃO]],[1]!Tabela1[#Data],3,FALSE)</f>
        <v>#N/A</v>
      </c>
      <c r="C99" s="10" t="e">
        <f>VLOOKUP(Tabela3[[#This Row],[ORGANIZAÇÃO/ASSOCIAÇÃO]],[1]!Tabela1[[Associação]:[LISTA DE MEMBROS]],4,FALSE)</f>
        <v>#N/A</v>
      </c>
      <c r="D99" s="9" t="e">
        <f>VLOOKUP(Tabela3[[#This Row],[ORGANIZAÇÃO/ASSOCIAÇÃO]],[1]!Tabela1[#Data],5,FALSE)</f>
        <v>#N/A</v>
      </c>
      <c r="E99" s="9" t="e">
        <f>VLOOKUP(Tabela3[[#This Row],[ORGANIZAÇÃO/ASSOCIAÇÃO]],[1]!Tabela1[#Data],6,FALSE)</f>
        <v>#N/A</v>
      </c>
      <c r="F99" s="9" t="e">
        <f>VLOOKUP(Tabela3[[#This Row],[ORGANIZAÇÃO/ASSOCIAÇÃO]],[1]!Tabela1[#Data],7,FALSE)</f>
        <v>#N/A</v>
      </c>
      <c r="G99" s="9" t="e">
        <f>VLOOKUP(Tabela3[[#This Row],[ORGANIZAÇÃO/ASSOCIAÇÃO]],[1]!Tabela1[#Data],8,FALSE)</f>
        <v>#N/A</v>
      </c>
      <c r="H99" s="9" t="e">
        <f>VLOOKUP(Tabela3[[#This Row],[ORGANIZAÇÃO/ASSOCIAÇÃO]],[1]!Tabela1[#Data],9,FALSE)</f>
        <v>#N/A</v>
      </c>
      <c r="I99" s="11">
        <f>[1]VALORES!J193</f>
        <v>0</v>
      </c>
      <c r="J99" s="12">
        <f>[1]VALORES!B193</f>
        <v>0</v>
      </c>
      <c r="K99" s="12">
        <f>[1]VALORES!C193</f>
        <v>0</v>
      </c>
      <c r="L99" s="12">
        <f>[1]VALORES!D193</f>
        <v>0</v>
      </c>
      <c r="M99" s="12">
        <f>[1]VALORES!E193</f>
        <v>0</v>
      </c>
      <c r="N99" s="12">
        <f>Tabela3[[#This Row],[Reciclados METAL (Kg)]]+Tabela3[[#This Row],[Reciclados PAPEL (Kg)]]+Tabela3[[#This Row],[Reciclados PLÁSTICO (Kg)]]+Tabela3[[#This Row],[Reciclados VIDRO (Kg)]]</f>
        <v>0</v>
      </c>
    </row>
    <row r="100" spans="1:14" hidden="1" x14ac:dyDescent="0.25">
      <c r="A100" s="9">
        <f>[1]VALORES!A194</f>
        <v>0</v>
      </c>
      <c r="B100" s="9" t="e">
        <f>VLOOKUP(Tabela3[[#This Row],[ORGANIZAÇÃO/ASSOCIAÇÃO]],[1]!Tabela1[#Data],3,FALSE)</f>
        <v>#N/A</v>
      </c>
      <c r="C100" s="10" t="e">
        <f>VLOOKUP(Tabela3[[#This Row],[ORGANIZAÇÃO/ASSOCIAÇÃO]],[1]!Tabela1[[Associação]:[LISTA DE MEMBROS]],4,FALSE)</f>
        <v>#N/A</v>
      </c>
      <c r="D100" s="9" t="e">
        <f>VLOOKUP(Tabela3[[#This Row],[ORGANIZAÇÃO/ASSOCIAÇÃO]],[1]!Tabela1[#Data],5,FALSE)</f>
        <v>#N/A</v>
      </c>
      <c r="E100" s="9" t="e">
        <f>VLOOKUP(Tabela3[[#This Row],[ORGANIZAÇÃO/ASSOCIAÇÃO]],[1]!Tabela1[#Data],6,FALSE)</f>
        <v>#N/A</v>
      </c>
      <c r="F100" s="9" t="e">
        <f>VLOOKUP(Tabela3[[#This Row],[ORGANIZAÇÃO/ASSOCIAÇÃO]],[1]!Tabela1[#Data],7,FALSE)</f>
        <v>#N/A</v>
      </c>
      <c r="G100" s="9" t="e">
        <f>VLOOKUP(Tabela3[[#This Row],[ORGANIZAÇÃO/ASSOCIAÇÃO]],[1]!Tabela1[#Data],8,FALSE)</f>
        <v>#N/A</v>
      </c>
      <c r="H100" s="9" t="e">
        <f>VLOOKUP(Tabela3[[#This Row],[ORGANIZAÇÃO/ASSOCIAÇÃO]],[1]!Tabela1[#Data],9,FALSE)</f>
        <v>#N/A</v>
      </c>
      <c r="I100" s="11">
        <f>[1]VALORES!J194</f>
        <v>0</v>
      </c>
      <c r="J100" s="12">
        <f>[1]VALORES!B194</f>
        <v>0</v>
      </c>
      <c r="K100" s="12">
        <f>[1]VALORES!C194</f>
        <v>0</v>
      </c>
      <c r="L100" s="12">
        <f>[1]VALORES!D194</f>
        <v>0</v>
      </c>
      <c r="M100" s="12">
        <f>[1]VALORES!E194</f>
        <v>0</v>
      </c>
      <c r="N100" s="12">
        <f>Tabela3[[#This Row],[Reciclados METAL (Kg)]]+Tabela3[[#This Row],[Reciclados PAPEL (Kg)]]+Tabela3[[#This Row],[Reciclados PLÁSTICO (Kg)]]+Tabela3[[#This Row],[Reciclados VIDRO (Kg)]]</f>
        <v>0</v>
      </c>
    </row>
    <row r="101" spans="1:14" hidden="1" x14ac:dyDescent="0.25">
      <c r="A101" s="9">
        <f>[1]VALORES!A195</f>
        <v>0</v>
      </c>
      <c r="B101" s="9" t="e">
        <f>VLOOKUP(Tabela3[[#This Row],[ORGANIZAÇÃO/ASSOCIAÇÃO]],[1]!Tabela1[#Data],3,FALSE)</f>
        <v>#N/A</v>
      </c>
      <c r="C101" s="10" t="e">
        <f>VLOOKUP(Tabela3[[#This Row],[ORGANIZAÇÃO/ASSOCIAÇÃO]],[1]!Tabela1[[Associação]:[LISTA DE MEMBROS]],4,FALSE)</f>
        <v>#N/A</v>
      </c>
      <c r="D101" s="9" t="e">
        <f>VLOOKUP(Tabela3[[#This Row],[ORGANIZAÇÃO/ASSOCIAÇÃO]],[1]!Tabela1[#Data],5,FALSE)</f>
        <v>#N/A</v>
      </c>
      <c r="E101" s="9" t="e">
        <f>VLOOKUP(Tabela3[[#This Row],[ORGANIZAÇÃO/ASSOCIAÇÃO]],[1]!Tabela1[#Data],6,FALSE)</f>
        <v>#N/A</v>
      </c>
      <c r="F101" s="9" t="e">
        <f>VLOOKUP(Tabela3[[#This Row],[ORGANIZAÇÃO/ASSOCIAÇÃO]],[1]!Tabela1[#Data],7,FALSE)</f>
        <v>#N/A</v>
      </c>
      <c r="G101" s="9" t="e">
        <f>VLOOKUP(Tabela3[[#This Row],[ORGANIZAÇÃO/ASSOCIAÇÃO]],[1]!Tabela1[#Data],8,FALSE)</f>
        <v>#N/A</v>
      </c>
      <c r="H101" s="9" t="e">
        <f>VLOOKUP(Tabela3[[#This Row],[ORGANIZAÇÃO/ASSOCIAÇÃO]],[1]!Tabela1[#Data],9,FALSE)</f>
        <v>#N/A</v>
      </c>
      <c r="I101" s="11">
        <f>[1]VALORES!J195</f>
        <v>0</v>
      </c>
      <c r="J101" s="12">
        <f>[1]VALORES!B195</f>
        <v>0</v>
      </c>
      <c r="K101" s="12">
        <f>[1]VALORES!C195</f>
        <v>0</v>
      </c>
      <c r="L101" s="12">
        <f>[1]VALORES!D195</f>
        <v>0</v>
      </c>
      <c r="M101" s="12">
        <f>[1]VALORES!E195</f>
        <v>0</v>
      </c>
      <c r="N101" s="12">
        <f>Tabela3[[#This Row],[Reciclados METAL (Kg)]]+Tabela3[[#This Row],[Reciclados PAPEL (Kg)]]+Tabela3[[#This Row],[Reciclados PLÁSTICO (Kg)]]+Tabela3[[#This Row],[Reciclados VIDRO (Kg)]]</f>
        <v>0</v>
      </c>
    </row>
    <row r="102" spans="1:14" hidden="1" x14ac:dyDescent="0.25">
      <c r="A102" s="9">
        <f>[1]VALORES!A196</f>
        <v>0</v>
      </c>
      <c r="B102" s="9" t="e">
        <f>VLOOKUP(Tabela3[[#This Row],[ORGANIZAÇÃO/ASSOCIAÇÃO]],[1]!Tabela1[#Data],3,FALSE)</f>
        <v>#N/A</v>
      </c>
      <c r="C102" s="10" t="e">
        <f>VLOOKUP(Tabela3[[#This Row],[ORGANIZAÇÃO/ASSOCIAÇÃO]],[1]!Tabela1[[Associação]:[LISTA DE MEMBROS]],4,FALSE)</f>
        <v>#N/A</v>
      </c>
      <c r="D102" s="9" t="e">
        <f>VLOOKUP(Tabela3[[#This Row],[ORGANIZAÇÃO/ASSOCIAÇÃO]],[1]!Tabela1[#Data],5,FALSE)</f>
        <v>#N/A</v>
      </c>
      <c r="E102" s="9" t="e">
        <f>VLOOKUP(Tabela3[[#This Row],[ORGANIZAÇÃO/ASSOCIAÇÃO]],[1]!Tabela1[#Data],6,FALSE)</f>
        <v>#N/A</v>
      </c>
      <c r="F102" s="9" t="e">
        <f>VLOOKUP(Tabela3[[#This Row],[ORGANIZAÇÃO/ASSOCIAÇÃO]],[1]!Tabela1[#Data],7,FALSE)</f>
        <v>#N/A</v>
      </c>
      <c r="G102" s="9" t="e">
        <f>VLOOKUP(Tabela3[[#This Row],[ORGANIZAÇÃO/ASSOCIAÇÃO]],[1]!Tabela1[#Data],8,FALSE)</f>
        <v>#N/A</v>
      </c>
      <c r="H102" s="9" t="e">
        <f>VLOOKUP(Tabela3[[#This Row],[ORGANIZAÇÃO/ASSOCIAÇÃO]],[1]!Tabela1[#Data],9,FALSE)</f>
        <v>#N/A</v>
      </c>
      <c r="I102" s="11">
        <f>[1]VALORES!J196</f>
        <v>0</v>
      </c>
      <c r="J102" s="12">
        <f>[1]VALORES!B196</f>
        <v>0</v>
      </c>
      <c r="K102" s="12">
        <f>[1]VALORES!C196</f>
        <v>0</v>
      </c>
      <c r="L102" s="12">
        <f>[1]VALORES!D196</f>
        <v>0</v>
      </c>
      <c r="M102" s="12">
        <f>[1]VALORES!E196</f>
        <v>0</v>
      </c>
      <c r="N102" s="12">
        <f>Tabela3[[#This Row],[Reciclados METAL (Kg)]]+Tabela3[[#This Row],[Reciclados PAPEL (Kg)]]+Tabela3[[#This Row],[Reciclados PLÁSTICO (Kg)]]+Tabela3[[#This Row],[Reciclados VIDRO (Kg)]]</f>
        <v>0</v>
      </c>
    </row>
    <row r="103" spans="1:14" hidden="1" x14ac:dyDescent="0.25">
      <c r="A103" s="9">
        <f>[1]VALORES!A197</f>
        <v>0</v>
      </c>
      <c r="B103" s="9" t="e">
        <f>VLOOKUP(Tabela3[[#This Row],[ORGANIZAÇÃO/ASSOCIAÇÃO]],[1]!Tabela1[#Data],3,FALSE)</f>
        <v>#N/A</v>
      </c>
      <c r="C103" s="10" t="e">
        <f>VLOOKUP(Tabela3[[#This Row],[ORGANIZAÇÃO/ASSOCIAÇÃO]],[1]!Tabela1[[Associação]:[LISTA DE MEMBROS]],4,FALSE)</f>
        <v>#N/A</v>
      </c>
      <c r="D103" s="9" t="e">
        <f>VLOOKUP(Tabela3[[#This Row],[ORGANIZAÇÃO/ASSOCIAÇÃO]],[1]!Tabela1[#Data],5,FALSE)</f>
        <v>#N/A</v>
      </c>
      <c r="E103" s="9" t="e">
        <f>VLOOKUP(Tabela3[[#This Row],[ORGANIZAÇÃO/ASSOCIAÇÃO]],[1]!Tabela1[#Data],6,FALSE)</f>
        <v>#N/A</v>
      </c>
      <c r="F103" s="9" t="e">
        <f>VLOOKUP(Tabela3[[#This Row],[ORGANIZAÇÃO/ASSOCIAÇÃO]],[1]!Tabela1[#Data],7,FALSE)</f>
        <v>#N/A</v>
      </c>
      <c r="G103" s="9" t="e">
        <f>VLOOKUP(Tabela3[[#This Row],[ORGANIZAÇÃO/ASSOCIAÇÃO]],[1]!Tabela1[#Data],8,FALSE)</f>
        <v>#N/A</v>
      </c>
      <c r="H103" s="9" t="e">
        <f>VLOOKUP(Tabela3[[#This Row],[ORGANIZAÇÃO/ASSOCIAÇÃO]],[1]!Tabela1[#Data],9,FALSE)</f>
        <v>#N/A</v>
      </c>
      <c r="I103" s="11">
        <f>[1]VALORES!J197</f>
        <v>0</v>
      </c>
      <c r="J103" s="12">
        <f>[1]VALORES!B197</f>
        <v>0</v>
      </c>
      <c r="K103" s="12">
        <f>[1]VALORES!C197</f>
        <v>0</v>
      </c>
      <c r="L103" s="12">
        <f>[1]VALORES!D197</f>
        <v>0</v>
      </c>
      <c r="M103" s="12">
        <f>[1]VALORES!E197</f>
        <v>0</v>
      </c>
      <c r="N103" s="12">
        <f>Tabela3[[#This Row],[Reciclados METAL (Kg)]]+Tabela3[[#This Row],[Reciclados PAPEL (Kg)]]+Tabela3[[#This Row],[Reciclados PLÁSTICO (Kg)]]+Tabela3[[#This Row],[Reciclados VIDRO (Kg)]]</f>
        <v>0</v>
      </c>
    </row>
    <row r="104" spans="1:14" hidden="1" x14ac:dyDescent="0.25">
      <c r="A104" s="9">
        <f>[1]VALORES!A198</f>
        <v>0</v>
      </c>
      <c r="B104" s="9" t="e">
        <f>VLOOKUP(Tabela3[[#This Row],[ORGANIZAÇÃO/ASSOCIAÇÃO]],[1]!Tabela1[#Data],3,FALSE)</f>
        <v>#N/A</v>
      </c>
      <c r="C104" s="10" t="e">
        <f>VLOOKUP(Tabela3[[#This Row],[ORGANIZAÇÃO/ASSOCIAÇÃO]],[1]!Tabela1[[Associação]:[LISTA DE MEMBROS]],4,FALSE)</f>
        <v>#N/A</v>
      </c>
      <c r="D104" s="9" t="e">
        <f>VLOOKUP(Tabela3[[#This Row],[ORGANIZAÇÃO/ASSOCIAÇÃO]],[1]!Tabela1[#Data],5,FALSE)</f>
        <v>#N/A</v>
      </c>
      <c r="E104" s="9" t="e">
        <f>VLOOKUP(Tabela3[[#This Row],[ORGANIZAÇÃO/ASSOCIAÇÃO]],[1]!Tabela1[#Data],6,FALSE)</f>
        <v>#N/A</v>
      </c>
      <c r="F104" s="9" t="e">
        <f>VLOOKUP(Tabela3[[#This Row],[ORGANIZAÇÃO/ASSOCIAÇÃO]],[1]!Tabela1[#Data],7,FALSE)</f>
        <v>#N/A</v>
      </c>
      <c r="G104" s="9" t="e">
        <f>VLOOKUP(Tabela3[[#This Row],[ORGANIZAÇÃO/ASSOCIAÇÃO]],[1]!Tabela1[#Data],8,FALSE)</f>
        <v>#N/A</v>
      </c>
      <c r="H104" s="9" t="e">
        <f>VLOOKUP(Tabela3[[#This Row],[ORGANIZAÇÃO/ASSOCIAÇÃO]],[1]!Tabela1[#Data],9,FALSE)</f>
        <v>#N/A</v>
      </c>
      <c r="I104" s="11">
        <f>[1]VALORES!J198</f>
        <v>0</v>
      </c>
      <c r="J104" s="12">
        <f>[1]VALORES!B198</f>
        <v>0</v>
      </c>
      <c r="K104" s="12">
        <f>[1]VALORES!C198</f>
        <v>0</v>
      </c>
      <c r="L104" s="12">
        <f>[1]VALORES!D198</f>
        <v>0</v>
      </c>
      <c r="M104" s="12">
        <f>[1]VALORES!E198</f>
        <v>0</v>
      </c>
      <c r="N104" s="12">
        <f>Tabela3[[#This Row],[Reciclados METAL (Kg)]]+Tabela3[[#This Row],[Reciclados PAPEL (Kg)]]+Tabela3[[#This Row],[Reciclados PLÁSTICO (Kg)]]+Tabela3[[#This Row],[Reciclados VIDRO (Kg)]]</f>
        <v>0</v>
      </c>
    </row>
    <row r="105" spans="1:14" hidden="1" x14ac:dyDescent="0.25">
      <c r="A105" s="9">
        <f>[1]VALORES!A199</f>
        <v>0</v>
      </c>
      <c r="B105" s="9" t="e">
        <f>VLOOKUP(Tabela3[[#This Row],[ORGANIZAÇÃO/ASSOCIAÇÃO]],[1]!Tabela1[#Data],3,FALSE)</f>
        <v>#N/A</v>
      </c>
      <c r="C105" s="10" t="e">
        <f>VLOOKUP(Tabela3[[#This Row],[ORGANIZAÇÃO/ASSOCIAÇÃO]],[1]!Tabela1[[Associação]:[LISTA DE MEMBROS]],4,FALSE)</f>
        <v>#N/A</v>
      </c>
      <c r="D105" s="9" t="e">
        <f>VLOOKUP(Tabela3[[#This Row],[ORGANIZAÇÃO/ASSOCIAÇÃO]],[1]!Tabela1[#Data],5,FALSE)</f>
        <v>#N/A</v>
      </c>
      <c r="E105" s="9" t="e">
        <f>VLOOKUP(Tabela3[[#This Row],[ORGANIZAÇÃO/ASSOCIAÇÃO]],[1]!Tabela1[#Data],6,FALSE)</f>
        <v>#N/A</v>
      </c>
      <c r="F105" s="9" t="e">
        <f>VLOOKUP(Tabela3[[#This Row],[ORGANIZAÇÃO/ASSOCIAÇÃO]],[1]!Tabela1[#Data],7,FALSE)</f>
        <v>#N/A</v>
      </c>
      <c r="G105" s="9" t="e">
        <f>VLOOKUP(Tabela3[[#This Row],[ORGANIZAÇÃO/ASSOCIAÇÃO]],[1]!Tabela1[#Data],8,FALSE)</f>
        <v>#N/A</v>
      </c>
      <c r="H105" s="9" t="e">
        <f>VLOOKUP(Tabela3[[#This Row],[ORGANIZAÇÃO/ASSOCIAÇÃO]],[1]!Tabela1[#Data],9,FALSE)</f>
        <v>#N/A</v>
      </c>
      <c r="I105" s="11">
        <f>[1]VALORES!J199</f>
        <v>0</v>
      </c>
      <c r="J105" s="12">
        <f>[1]VALORES!B199</f>
        <v>0</v>
      </c>
      <c r="K105" s="12">
        <f>[1]VALORES!C199</f>
        <v>0</v>
      </c>
      <c r="L105" s="12">
        <f>[1]VALORES!D199</f>
        <v>0</v>
      </c>
      <c r="M105" s="12">
        <f>[1]VALORES!E199</f>
        <v>0</v>
      </c>
      <c r="N105" s="12">
        <f>Tabela3[[#This Row],[Reciclados METAL (Kg)]]+Tabela3[[#This Row],[Reciclados PAPEL (Kg)]]+Tabela3[[#This Row],[Reciclados PLÁSTICO (Kg)]]+Tabela3[[#This Row],[Reciclados VIDRO (Kg)]]</f>
        <v>0</v>
      </c>
    </row>
    <row r="106" spans="1:14" hidden="1" x14ac:dyDescent="0.25">
      <c r="A106" s="9">
        <f>[1]VALORES!A200</f>
        <v>0</v>
      </c>
      <c r="B106" s="9" t="e">
        <f>VLOOKUP(Tabela3[[#This Row],[ORGANIZAÇÃO/ASSOCIAÇÃO]],[1]!Tabela1[#Data],3,FALSE)</f>
        <v>#N/A</v>
      </c>
      <c r="C106" s="10" t="e">
        <f>VLOOKUP(Tabela3[[#This Row],[ORGANIZAÇÃO/ASSOCIAÇÃO]],[1]!Tabela1[[Associação]:[LISTA DE MEMBROS]],4,FALSE)</f>
        <v>#N/A</v>
      </c>
      <c r="D106" s="9" t="e">
        <f>VLOOKUP(Tabela3[[#This Row],[ORGANIZAÇÃO/ASSOCIAÇÃO]],[1]!Tabela1[#Data],5,FALSE)</f>
        <v>#N/A</v>
      </c>
      <c r="E106" s="9" t="e">
        <f>VLOOKUP(Tabela3[[#This Row],[ORGANIZAÇÃO/ASSOCIAÇÃO]],[1]!Tabela1[#Data],6,FALSE)</f>
        <v>#N/A</v>
      </c>
      <c r="F106" s="9" t="e">
        <f>VLOOKUP(Tabela3[[#This Row],[ORGANIZAÇÃO/ASSOCIAÇÃO]],[1]!Tabela1[#Data],7,FALSE)</f>
        <v>#N/A</v>
      </c>
      <c r="G106" s="9" t="e">
        <f>VLOOKUP(Tabela3[[#This Row],[ORGANIZAÇÃO/ASSOCIAÇÃO]],[1]!Tabela1[#Data],8,FALSE)</f>
        <v>#N/A</v>
      </c>
      <c r="H106" s="9" t="e">
        <f>VLOOKUP(Tabela3[[#This Row],[ORGANIZAÇÃO/ASSOCIAÇÃO]],[1]!Tabela1[#Data],9,FALSE)</f>
        <v>#N/A</v>
      </c>
      <c r="I106" s="11">
        <f>[1]VALORES!J200</f>
        <v>0</v>
      </c>
      <c r="J106" s="12">
        <f>[1]VALORES!B200</f>
        <v>0</v>
      </c>
      <c r="K106" s="12">
        <f>[1]VALORES!C200</f>
        <v>0</v>
      </c>
      <c r="L106" s="12">
        <f>[1]VALORES!D200</f>
        <v>0</v>
      </c>
      <c r="M106" s="12">
        <f>[1]VALORES!E200</f>
        <v>0</v>
      </c>
      <c r="N106" s="12">
        <f>Tabela3[[#This Row],[Reciclados METAL (Kg)]]+Tabela3[[#This Row],[Reciclados PAPEL (Kg)]]+Tabela3[[#This Row],[Reciclados PLÁSTICO (Kg)]]+Tabela3[[#This Row],[Reciclados VIDRO (Kg)]]</f>
        <v>0</v>
      </c>
    </row>
    <row r="107" spans="1:14" hidden="1" x14ac:dyDescent="0.25">
      <c r="A107" s="9">
        <f>[1]VALORES!A201</f>
        <v>0</v>
      </c>
      <c r="B107" s="9" t="e">
        <f>VLOOKUP(Tabela3[[#This Row],[ORGANIZAÇÃO/ASSOCIAÇÃO]],[1]!Tabela1[#Data],3,FALSE)</f>
        <v>#N/A</v>
      </c>
      <c r="C107" s="10" t="e">
        <f>VLOOKUP(Tabela3[[#This Row],[ORGANIZAÇÃO/ASSOCIAÇÃO]],[1]!Tabela1[[Associação]:[LISTA DE MEMBROS]],4,FALSE)</f>
        <v>#N/A</v>
      </c>
      <c r="D107" s="9" t="e">
        <f>VLOOKUP(Tabela3[[#This Row],[ORGANIZAÇÃO/ASSOCIAÇÃO]],[1]!Tabela1[#Data],5,FALSE)</f>
        <v>#N/A</v>
      </c>
      <c r="E107" s="9" t="e">
        <f>VLOOKUP(Tabela3[[#This Row],[ORGANIZAÇÃO/ASSOCIAÇÃO]],[1]!Tabela1[#Data],6,FALSE)</f>
        <v>#N/A</v>
      </c>
      <c r="F107" s="9" t="e">
        <f>VLOOKUP(Tabela3[[#This Row],[ORGANIZAÇÃO/ASSOCIAÇÃO]],[1]!Tabela1[#Data],7,FALSE)</f>
        <v>#N/A</v>
      </c>
      <c r="G107" s="9" t="e">
        <f>VLOOKUP(Tabela3[[#This Row],[ORGANIZAÇÃO/ASSOCIAÇÃO]],[1]!Tabela1[#Data],8,FALSE)</f>
        <v>#N/A</v>
      </c>
      <c r="H107" s="9" t="e">
        <f>VLOOKUP(Tabela3[[#This Row],[ORGANIZAÇÃO/ASSOCIAÇÃO]],[1]!Tabela1[#Data],9,FALSE)</f>
        <v>#N/A</v>
      </c>
      <c r="I107" s="11">
        <f>[1]VALORES!J201</f>
        <v>0</v>
      </c>
      <c r="J107" s="12">
        <f>[1]VALORES!B201</f>
        <v>0</v>
      </c>
      <c r="K107" s="12">
        <f>[1]VALORES!C201</f>
        <v>0</v>
      </c>
      <c r="L107" s="12">
        <f>[1]VALORES!D201</f>
        <v>0</v>
      </c>
      <c r="M107" s="12">
        <f>[1]VALORES!E201</f>
        <v>0</v>
      </c>
      <c r="N107" s="12">
        <f>Tabela3[[#This Row],[Reciclados METAL (Kg)]]+Tabela3[[#This Row],[Reciclados PAPEL (Kg)]]+Tabela3[[#This Row],[Reciclados PLÁSTICO (Kg)]]+Tabela3[[#This Row],[Reciclados VIDRO (Kg)]]</f>
        <v>0</v>
      </c>
    </row>
    <row r="108" spans="1:14" hidden="1" x14ac:dyDescent="0.25">
      <c r="A108" s="9">
        <f>[1]VALORES!A202</f>
        <v>0</v>
      </c>
      <c r="B108" s="9" t="e">
        <f>VLOOKUP(Tabela3[[#This Row],[ORGANIZAÇÃO/ASSOCIAÇÃO]],[1]!Tabela1[#Data],3,FALSE)</f>
        <v>#N/A</v>
      </c>
      <c r="C108" s="10" t="e">
        <f>VLOOKUP(Tabela3[[#This Row],[ORGANIZAÇÃO/ASSOCIAÇÃO]],[1]!Tabela1[[Associação]:[LISTA DE MEMBROS]],4,FALSE)</f>
        <v>#N/A</v>
      </c>
      <c r="D108" s="9" t="e">
        <f>VLOOKUP(Tabela3[[#This Row],[ORGANIZAÇÃO/ASSOCIAÇÃO]],[1]!Tabela1[#Data],5,FALSE)</f>
        <v>#N/A</v>
      </c>
      <c r="E108" s="9" t="e">
        <f>VLOOKUP(Tabela3[[#This Row],[ORGANIZAÇÃO/ASSOCIAÇÃO]],[1]!Tabela1[#Data],6,FALSE)</f>
        <v>#N/A</v>
      </c>
      <c r="F108" s="9" t="e">
        <f>VLOOKUP(Tabela3[[#This Row],[ORGANIZAÇÃO/ASSOCIAÇÃO]],[1]!Tabela1[#Data],7,FALSE)</f>
        <v>#N/A</v>
      </c>
      <c r="G108" s="9" t="e">
        <f>VLOOKUP(Tabela3[[#This Row],[ORGANIZAÇÃO/ASSOCIAÇÃO]],[1]!Tabela1[#Data],8,FALSE)</f>
        <v>#N/A</v>
      </c>
      <c r="H108" s="9" t="e">
        <f>VLOOKUP(Tabela3[[#This Row],[ORGANIZAÇÃO/ASSOCIAÇÃO]],[1]!Tabela1[#Data],9,FALSE)</f>
        <v>#N/A</v>
      </c>
      <c r="I108" s="11">
        <f>[1]VALORES!J202</f>
        <v>0</v>
      </c>
      <c r="J108" s="12">
        <f>[1]VALORES!B202</f>
        <v>0</v>
      </c>
      <c r="K108" s="12">
        <f>[1]VALORES!C202</f>
        <v>0</v>
      </c>
      <c r="L108" s="12">
        <f>[1]VALORES!D202</f>
        <v>0</v>
      </c>
      <c r="M108" s="12">
        <f>[1]VALORES!E202</f>
        <v>0</v>
      </c>
      <c r="N108" s="12">
        <f>Tabela3[[#This Row],[Reciclados METAL (Kg)]]+Tabela3[[#This Row],[Reciclados PAPEL (Kg)]]+Tabela3[[#This Row],[Reciclados PLÁSTICO (Kg)]]+Tabela3[[#This Row],[Reciclados VIDRO (Kg)]]</f>
        <v>0</v>
      </c>
    </row>
    <row r="109" spans="1:14" hidden="1" x14ac:dyDescent="0.25">
      <c r="A109" s="9">
        <f>[1]VALORES!A203</f>
        <v>0</v>
      </c>
      <c r="B109" s="9" t="e">
        <f>VLOOKUP(Tabela3[[#This Row],[ORGANIZAÇÃO/ASSOCIAÇÃO]],[1]!Tabela1[#Data],3,FALSE)</f>
        <v>#N/A</v>
      </c>
      <c r="C109" s="10" t="e">
        <f>VLOOKUP(Tabela3[[#This Row],[ORGANIZAÇÃO/ASSOCIAÇÃO]],[1]!Tabela1[[Associação]:[LISTA DE MEMBROS]],4,FALSE)</f>
        <v>#N/A</v>
      </c>
      <c r="D109" s="9" t="e">
        <f>VLOOKUP(Tabela3[[#This Row],[ORGANIZAÇÃO/ASSOCIAÇÃO]],[1]!Tabela1[#Data],5,FALSE)</f>
        <v>#N/A</v>
      </c>
      <c r="E109" s="9" t="e">
        <f>VLOOKUP(Tabela3[[#This Row],[ORGANIZAÇÃO/ASSOCIAÇÃO]],[1]!Tabela1[#Data],6,FALSE)</f>
        <v>#N/A</v>
      </c>
      <c r="F109" s="9" t="e">
        <f>VLOOKUP(Tabela3[[#This Row],[ORGANIZAÇÃO/ASSOCIAÇÃO]],[1]!Tabela1[#Data],7,FALSE)</f>
        <v>#N/A</v>
      </c>
      <c r="G109" s="9" t="e">
        <f>VLOOKUP(Tabela3[[#This Row],[ORGANIZAÇÃO/ASSOCIAÇÃO]],[1]!Tabela1[#Data],8,FALSE)</f>
        <v>#N/A</v>
      </c>
      <c r="H109" s="9" t="e">
        <f>VLOOKUP(Tabela3[[#This Row],[ORGANIZAÇÃO/ASSOCIAÇÃO]],[1]!Tabela1[#Data],9,FALSE)</f>
        <v>#N/A</v>
      </c>
      <c r="I109" s="11">
        <f>[1]VALORES!J203</f>
        <v>0</v>
      </c>
      <c r="J109" s="12">
        <f>[1]VALORES!B203</f>
        <v>0</v>
      </c>
      <c r="K109" s="12">
        <f>[1]VALORES!C203</f>
        <v>0</v>
      </c>
      <c r="L109" s="12">
        <f>[1]VALORES!D203</f>
        <v>0</v>
      </c>
      <c r="M109" s="12">
        <f>[1]VALORES!E203</f>
        <v>0</v>
      </c>
      <c r="N109" s="12">
        <f>Tabela3[[#This Row],[Reciclados METAL (Kg)]]+Tabela3[[#This Row],[Reciclados PAPEL (Kg)]]+Tabela3[[#This Row],[Reciclados PLÁSTICO (Kg)]]+Tabela3[[#This Row],[Reciclados VIDRO (Kg)]]</f>
        <v>0</v>
      </c>
    </row>
    <row r="110" spans="1:14" hidden="1" x14ac:dyDescent="0.25">
      <c r="A110" s="9">
        <f>[1]VALORES!A204</f>
        <v>0</v>
      </c>
      <c r="B110" s="9" t="e">
        <f>VLOOKUP(Tabela3[[#This Row],[ORGANIZAÇÃO/ASSOCIAÇÃO]],[1]!Tabela1[#Data],3,FALSE)</f>
        <v>#N/A</v>
      </c>
      <c r="C110" s="10" t="e">
        <f>VLOOKUP(Tabela3[[#This Row],[ORGANIZAÇÃO/ASSOCIAÇÃO]],[1]!Tabela1[[Associação]:[LISTA DE MEMBROS]],4,FALSE)</f>
        <v>#N/A</v>
      </c>
      <c r="D110" s="9" t="e">
        <f>VLOOKUP(Tabela3[[#This Row],[ORGANIZAÇÃO/ASSOCIAÇÃO]],[1]!Tabela1[#Data],5,FALSE)</f>
        <v>#N/A</v>
      </c>
      <c r="E110" s="9" t="e">
        <f>VLOOKUP(Tabela3[[#This Row],[ORGANIZAÇÃO/ASSOCIAÇÃO]],[1]!Tabela1[#Data],6,FALSE)</f>
        <v>#N/A</v>
      </c>
      <c r="F110" s="9" t="e">
        <f>VLOOKUP(Tabela3[[#This Row],[ORGANIZAÇÃO/ASSOCIAÇÃO]],[1]!Tabela1[#Data],7,FALSE)</f>
        <v>#N/A</v>
      </c>
      <c r="G110" s="9" t="e">
        <f>VLOOKUP(Tabela3[[#This Row],[ORGANIZAÇÃO/ASSOCIAÇÃO]],[1]!Tabela1[#Data],8,FALSE)</f>
        <v>#N/A</v>
      </c>
      <c r="H110" s="9" t="e">
        <f>VLOOKUP(Tabela3[[#This Row],[ORGANIZAÇÃO/ASSOCIAÇÃO]],[1]!Tabela1[#Data],9,FALSE)</f>
        <v>#N/A</v>
      </c>
      <c r="I110" s="11">
        <f>[1]VALORES!J204</f>
        <v>0</v>
      </c>
      <c r="J110" s="12">
        <f>[1]VALORES!B204</f>
        <v>0</v>
      </c>
      <c r="K110" s="12">
        <f>[1]VALORES!C204</f>
        <v>0</v>
      </c>
      <c r="L110" s="12">
        <f>[1]VALORES!D204</f>
        <v>0</v>
      </c>
      <c r="M110" s="12">
        <f>[1]VALORES!E204</f>
        <v>0</v>
      </c>
      <c r="N110" s="12">
        <f>Tabela3[[#This Row],[Reciclados METAL (Kg)]]+Tabela3[[#This Row],[Reciclados PAPEL (Kg)]]+Tabela3[[#This Row],[Reciclados PLÁSTICO (Kg)]]+Tabela3[[#This Row],[Reciclados VIDRO (Kg)]]</f>
        <v>0</v>
      </c>
    </row>
    <row r="111" spans="1:14" hidden="1" x14ac:dyDescent="0.25">
      <c r="A111" s="9">
        <f>[1]VALORES!A205</f>
        <v>0</v>
      </c>
      <c r="B111" s="9" t="e">
        <f>VLOOKUP(Tabela3[[#This Row],[ORGANIZAÇÃO/ASSOCIAÇÃO]],[1]!Tabela1[#Data],3,FALSE)</f>
        <v>#N/A</v>
      </c>
      <c r="C111" s="10" t="e">
        <f>VLOOKUP(Tabela3[[#This Row],[ORGANIZAÇÃO/ASSOCIAÇÃO]],[1]!Tabela1[[Associação]:[LISTA DE MEMBROS]],4,FALSE)</f>
        <v>#N/A</v>
      </c>
      <c r="D111" s="9" t="e">
        <f>VLOOKUP(Tabela3[[#This Row],[ORGANIZAÇÃO/ASSOCIAÇÃO]],[1]!Tabela1[#Data],5,FALSE)</f>
        <v>#N/A</v>
      </c>
      <c r="E111" s="9" t="e">
        <f>VLOOKUP(Tabela3[[#This Row],[ORGANIZAÇÃO/ASSOCIAÇÃO]],[1]!Tabela1[#Data],6,FALSE)</f>
        <v>#N/A</v>
      </c>
      <c r="F111" s="9" t="e">
        <f>VLOOKUP(Tabela3[[#This Row],[ORGANIZAÇÃO/ASSOCIAÇÃO]],[1]!Tabela1[#Data],7,FALSE)</f>
        <v>#N/A</v>
      </c>
      <c r="G111" s="9" t="e">
        <f>VLOOKUP(Tabela3[[#This Row],[ORGANIZAÇÃO/ASSOCIAÇÃO]],[1]!Tabela1[#Data],8,FALSE)</f>
        <v>#N/A</v>
      </c>
      <c r="H111" s="9" t="e">
        <f>VLOOKUP(Tabela3[[#This Row],[ORGANIZAÇÃO/ASSOCIAÇÃO]],[1]!Tabela1[#Data],9,FALSE)</f>
        <v>#N/A</v>
      </c>
      <c r="I111" s="11">
        <f>[1]VALORES!J205</f>
        <v>0</v>
      </c>
      <c r="J111" s="12">
        <f>[1]VALORES!B205</f>
        <v>0</v>
      </c>
      <c r="K111" s="12">
        <f>[1]VALORES!C205</f>
        <v>0</v>
      </c>
      <c r="L111" s="12">
        <f>[1]VALORES!D205</f>
        <v>0</v>
      </c>
      <c r="M111" s="12">
        <f>[1]VALORES!E205</f>
        <v>0</v>
      </c>
      <c r="N111" s="12">
        <f>Tabela3[[#This Row],[Reciclados METAL (Kg)]]+Tabela3[[#This Row],[Reciclados PAPEL (Kg)]]+Tabela3[[#This Row],[Reciclados PLÁSTICO (Kg)]]+Tabela3[[#This Row],[Reciclados VIDRO (Kg)]]</f>
        <v>0</v>
      </c>
    </row>
    <row r="112" spans="1:14" hidden="1" x14ac:dyDescent="0.25">
      <c r="A112" s="9">
        <f>[1]VALORES!A206</f>
        <v>0</v>
      </c>
      <c r="B112" s="9" t="e">
        <f>VLOOKUP(Tabela3[[#This Row],[ORGANIZAÇÃO/ASSOCIAÇÃO]],[1]!Tabela1[#Data],3,FALSE)</f>
        <v>#N/A</v>
      </c>
      <c r="C112" s="10" t="e">
        <f>VLOOKUP(Tabela3[[#This Row],[ORGANIZAÇÃO/ASSOCIAÇÃO]],[1]!Tabela1[[Associação]:[LISTA DE MEMBROS]],4,FALSE)</f>
        <v>#N/A</v>
      </c>
      <c r="D112" s="9" t="e">
        <f>VLOOKUP(Tabela3[[#This Row],[ORGANIZAÇÃO/ASSOCIAÇÃO]],[1]!Tabela1[#Data],5,FALSE)</f>
        <v>#N/A</v>
      </c>
      <c r="E112" s="9" t="e">
        <f>VLOOKUP(Tabela3[[#This Row],[ORGANIZAÇÃO/ASSOCIAÇÃO]],[1]!Tabela1[#Data],6,FALSE)</f>
        <v>#N/A</v>
      </c>
      <c r="F112" s="9" t="e">
        <f>VLOOKUP(Tabela3[[#This Row],[ORGANIZAÇÃO/ASSOCIAÇÃO]],[1]!Tabela1[#Data],7,FALSE)</f>
        <v>#N/A</v>
      </c>
      <c r="G112" s="9" t="e">
        <f>VLOOKUP(Tabela3[[#This Row],[ORGANIZAÇÃO/ASSOCIAÇÃO]],[1]!Tabela1[#Data],8,FALSE)</f>
        <v>#N/A</v>
      </c>
      <c r="H112" s="9" t="e">
        <f>VLOOKUP(Tabela3[[#This Row],[ORGANIZAÇÃO/ASSOCIAÇÃO]],[1]!Tabela1[#Data],9,FALSE)</f>
        <v>#N/A</v>
      </c>
      <c r="I112" s="11">
        <f>[1]VALORES!J206</f>
        <v>0</v>
      </c>
      <c r="J112" s="12">
        <f>[1]VALORES!B206</f>
        <v>0</v>
      </c>
      <c r="K112" s="12">
        <f>[1]VALORES!C206</f>
        <v>0</v>
      </c>
      <c r="L112" s="12">
        <f>[1]VALORES!D206</f>
        <v>0</v>
      </c>
      <c r="M112" s="12">
        <f>[1]VALORES!E206</f>
        <v>0</v>
      </c>
      <c r="N112" s="12">
        <f>Tabela3[[#This Row],[Reciclados METAL (Kg)]]+Tabela3[[#This Row],[Reciclados PAPEL (Kg)]]+Tabela3[[#This Row],[Reciclados PLÁSTICO (Kg)]]+Tabela3[[#This Row],[Reciclados VIDRO (Kg)]]</f>
        <v>0</v>
      </c>
    </row>
    <row r="113" spans="1:14" hidden="1" x14ac:dyDescent="0.25">
      <c r="A113" s="9">
        <f>[1]VALORES!A207</f>
        <v>0</v>
      </c>
      <c r="B113" s="9" t="e">
        <f>VLOOKUP(Tabela3[[#This Row],[ORGANIZAÇÃO/ASSOCIAÇÃO]],[1]!Tabela1[#Data],3,FALSE)</f>
        <v>#N/A</v>
      </c>
      <c r="C113" s="10" t="e">
        <f>VLOOKUP(Tabela3[[#This Row],[ORGANIZAÇÃO/ASSOCIAÇÃO]],[1]!Tabela1[[Associação]:[LISTA DE MEMBROS]],4,FALSE)</f>
        <v>#N/A</v>
      </c>
      <c r="D113" s="9" t="e">
        <f>VLOOKUP(Tabela3[[#This Row],[ORGANIZAÇÃO/ASSOCIAÇÃO]],[1]!Tabela1[#Data],5,FALSE)</f>
        <v>#N/A</v>
      </c>
      <c r="E113" s="9" t="e">
        <f>VLOOKUP(Tabela3[[#This Row],[ORGANIZAÇÃO/ASSOCIAÇÃO]],[1]!Tabela1[#Data],6,FALSE)</f>
        <v>#N/A</v>
      </c>
      <c r="F113" s="9" t="e">
        <f>VLOOKUP(Tabela3[[#This Row],[ORGANIZAÇÃO/ASSOCIAÇÃO]],[1]!Tabela1[#Data],7,FALSE)</f>
        <v>#N/A</v>
      </c>
      <c r="G113" s="9" t="e">
        <f>VLOOKUP(Tabela3[[#This Row],[ORGANIZAÇÃO/ASSOCIAÇÃO]],[1]!Tabela1[#Data],8,FALSE)</f>
        <v>#N/A</v>
      </c>
      <c r="H113" s="9" t="e">
        <f>VLOOKUP(Tabela3[[#This Row],[ORGANIZAÇÃO/ASSOCIAÇÃO]],[1]!Tabela1[#Data],9,FALSE)</f>
        <v>#N/A</v>
      </c>
      <c r="I113" s="11">
        <f>[1]VALORES!J207</f>
        <v>0</v>
      </c>
      <c r="J113" s="12">
        <f>[1]VALORES!B207</f>
        <v>0</v>
      </c>
      <c r="K113" s="12">
        <f>[1]VALORES!C207</f>
        <v>0</v>
      </c>
      <c r="L113" s="12">
        <f>[1]VALORES!D207</f>
        <v>0</v>
      </c>
      <c r="M113" s="12">
        <f>[1]VALORES!E207</f>
        <v>0</v>
      </c>
      <c r="N113" s="12">
        <f>Tabela3[[#This Row],[Reciclados METAL (Kg)]]+Tabela3[[#This Row],[Reciclados PAPEL (Kg)]]+Tabela3[[#This Row],[Reciclados PLÁSTICO (Kg)]]+Tabela3[[#This Row],[Reciclados VIDRO (Kg)]]</f>
        <v>0</v>
      </c>
    </row>
    <row r="114" spans="1:14" x14ac:dyDescent="0.25">
      <c r="A114" s="9" t="s">
        <v>15</v>
      </c>
      <c r="B114" s="9" t="s">
        <v>16</v>
      </c>
      <c r="C114" s="10" t="s">
        <v>17</v>
      </c>
      <c r="D114" s="9" t="s">
        <v>18</v>
      </c>
      <c r="E114" s="9" t="s">
        <v>19</v>
      </c>
      <c r="F114" s="9" t="s">
        <v>20</v>
      </c>
      <c r="G114" s="9" t="s">
        <v>21</v>
      </c>
      <c r="H114" s="13">
        <v>0</v>
      </c>
      <c r="I114" s="11">
        <v>18343.566720977578</v>
      </c>
      <c r="J114" s="12">
        <v>42400</v>
      </c>
      <c r="K114" s="12">
        <v>57400</v>
      </c>
      <c r="L114" s="12">
        <v>63092.14</v>
      </c>
      <c r="M114" s="12">
        <v>38805</v>
      </c>
      <c r="N114" s="12">
        <v>201697.14</v>
      </c>
    </row>
    <row r="115" spans="1:14" x14ac:dyDescent="0.25">
      <c r="A115" s="9" t="s">
        <v>22</v>
      </c>
      <c r="B115" s="9" t="s">
        <v>16</v>
      </c>
      <c r="C115" s="10" t="s">
        <v>17</v>
      </c>
      <c r="D115" s="9" t="s">
        <v>23</v>
      </c>
      <c r="E115" s="9" t="s">
        <v>19</v>
      </c>
      <c r="F115" s="9" t="s">
        <v>24</v>
      </c>
      <c r="G115" s="9">
        <v>4264</v>
      </c>
      <c r="H115" s="13">
        <v>0</v>
      </c>
      <c r="I115" s="11">
        <v>25136.301119714444</v>
      </c>
      <c r="J115" s="12">
        <v>31816.699999999997</v>
      </c>
      <c r="K115" s="12">
        <v>183241.3</v>
      </c>
      <c r="L115" s="12">
        <v>130303.7</v>
      </c>
      <c r="M115" s="12">
        <v>40460</v>
      </c>
      <c r="N115" s="12">
        <v>385821.7</v>
      </c>
    </row>
    <row r="116" spans="1:14" x14ac:dyDescent="0.25">
      <c r="A116" s="9" t="s">
        <v>25</v>
      </c>
      <c r="B116" s="9" t="s">
        <v>16</v>
      </c>
      <c r="C116" s="10" t="s">
        <v>17</v>
      </c>
      <c r="D116" s="9" t="s">
        <v>26</v>
      </c>
      <c r="E116" s="9" t="s">
        <v>19</v>
      </c>
      <c r="F116" s="9" t="s">
        <v>27</v>
      </c>
      <c r="G116" s="9">
        <v>4143</v>
      </c>
      <c r="H116" s="13">
        <v>0</v>
      </c>
      <c r="I116" s="11">
        <v>9703.8064843308239</v>
      </c>
      <c r="J116" s="12">
        <v>7540</v>
      </c>
      <c r="K116" s="12">
        <v>178170.81</v>
      </c>
      <c r="L116" s="12">
        <v>58480</v>
      </c>
      <c r="M116" s="12">
        <v>0</v>
      </c>
      <c r="N116" s="12">
        <v>244190.81</v>
      </c>
    </row>
    <row r="117" spans="1:14" x14ac:dyDescent="0.25">
      <c r="A117" s="9" t="s">
        <v>28</v>
      </c>
      <c r="B117" s="9" t="s">
        <v>16</v>
      </c>
      <c r="C117" s="10" t="s">
        <v>17</v>
      </c>
      <c r="D117" s="9" t="s">
        <v>29</v>
      </c>
      <c r="E117" s="9" t="s">
        <v>30</v>
      </c>
      <c r="F117" s="9" t="s">
        <v>31</v>
      </c>
      <c r="G117" s="9" t="s">
        <v>32</v>
      </c>
      <c r="H117" s="13">
        <v>0</v>
      </c>
      <c r="I117" s="11">
        <v>4323.955774322154</v>
      </c>
      <c r="J117" s="12">
        <v>7180</v>
      </c>
      <c r="K117" s="12">
        <v>26410</v>
      </c>
      <c r="L117" s="12">
        <v>8915</v>
      </c>
      <c r="M117" s="12">
        <v>14760</v>
      </c>
      <c r="N117" s="12">
        <v>57265</v>
      </c>
    </row>
    <row r="118" spans="1:14" x14ac:dyDescent="0.25">
      <c r="A118" s="9" t="s">
        <v>33</v>
      </c>
      <c r="B118" s="9" t="s">
        <v>16</v>
      </c>
      <c r="C118" s="10" t="s">
        <v>34</v>
      </c>
      <c r="D118" s="9" t="s">
        <v>35</v>
      </c>
      <c r="E118" s="9" t="s">
        <v>36</v>
      </c>
      <c r="F118" s="9" t="s">
        <v>37</v>
      </c>
      <c r="G118" s="9" t="s">
        <v>38</v>
      </c>
      <c r="H118" s="13" t="s">
        <v>39</v>
      </c>
      <c r="I118" s="11">
        <v>3960.8657669315171</v>
      </c>
      <c r="J118" s="12">
        <v>515.04399999999998</v>
      </c>
      <c r="K118" s="12">
        <v>45131.5</v>
      </c>
      <c r="L118" s="12">
        <v>23278.880000000001</v>
      </c>
      <c r="M118" s="12">
        <v>7670</v>
      </c>
      <c r="N118" s="12">
        <v>76595.423999999999</v>
      </c>
    </row>
    <row r="119" spans="1:14" x14ac:dyDescent="0.25">
      <c r="A119" s="9" t="s">
        <v>40</v>
      </c>
      <c r="B119" s="9" t="s">
        <v>16</v>
      </c>
      <c r="C119" s="10" t="s">
        <v>34</v>
      </c>
      <c r="D119" s="9" t="s">
        <v>41</v>
      </c>
      <c r="E119" s="9" t="s">
        <v>19</v>
      </c>
      <c r="F119" s="9" t="s">
        <v>42</v>
      </c>
      <c r="G119" s="9" t="s">
        <v>43</v>
      </c>
      <c r="H119" s="13">
        <v>0</v>
      </c>
      <c r="I119" s="11">
        <v>6387.6478036182616</v>
      </c>
      <c r="J119" s="12">
        <v>7760</v>
      </c>
      <c r="K119" s="12">
        <v>51500</v>
      </c>
      <c r="L119" s="12">
        <v>13400</v>
      </c>
      <c r="M119" s="12">
        <v>23320</v>
      </c>
      <c r="N119" s="12">
        <v>95980</v>
      </c>
    </row>
    <row r="120" spans="1:14" x14ac:dyDescent="0.25">
      <c r="A120" s="9" t="s">
        <v>44</v>
      </c>
      <c r="B120" s="9" t="s">
        <v>16</v>
      </c>
      <c r="C120" s="10" t="s">
        <v>17</v>
      </c>
      <c r="D120" s="9" t="s">
        <v>45</v>
      </c>
      <c r="E120" s="9" t="s">
        <v>19</v>
      </c>
      <c r="F120" s="9" t="s">
        <v>46</v>
      </c>
      <c r="G120" s="9">
        <v>3136</v>
      </c>
      <c r="H120" s="13">
        <v>0</v>
      </c>
      <c r="I120" s="11">
        <v>6335.016141531305</v>
      </c>
      <c r="J120" s="12">
        <v>19487.7</v>
      </c>
      <c r="K120" s="12">
        <v>11620</v>
      </c>
      <c r="L120" s="12">
        <v>34501</v>
      </c>
      <c r="M120" s="12">
        <v>0</v>
      </c>
      <c r="N120" s="12">
        <v>65608.7</v>
      </c>
    </row>
    <row r="121" spans="1:14" x14ac:dyDescent="0.25">
      <c r="A121" s="9" t="s">
        <v>47</v>
      </c>
      <c r="B121" s="9" t="s">
        <v>16</v>
      </c>
      <c r="C121" s="10" t="s">
        <v>17</v>
      </c>
      <c r="D121" s="9" t="s">
        <v>48</v>
      </c>
      <c r="E121" s="9" t="s">
        <v>49</v>
      </c>
      <c r="F121" s="9" t="s">
        <v>50</v>
      </c>
      <c r="G121" s="9" t="s">
        <v>51</v>
      </c>
      <c r="H121" s="13" t="s">
        <v>39</v>
      </c>
      <c r="I121" s="11">
        <v>11826.352256428367</v>
      </c>
      <c r="J121" s="12">
        <v>46149</v>
      </c>
      <c r="K121" s="12">
        <v>19019</v>
      </c>
      <c r="L121" s="12">
        <v>22028</v>
      </c>
      <c r="M121" s="12">
        <v>17040</v>
      </c>
      <c r="N121" s="12">
        <v>104236</v>
      </c>
    </row>
    <row r="122" spans="1:14" x14ac:dyDescent="0.25">
      <c r="A122" s="9" t="s">
        <v>52</v>
      </c>
      <c r="B122" s="9" t="s">
        <v>16</v>
      </c>
      <c r="C122" s="10" t="s">
        <v>17</v>
      </c>
      <c r="D122" s="9" t="s">
        <v>53</v>
      </c>
      <c r="E122" s="9" t="s">
        <v>36</v>
      </c>
      <c r="F122" s="9" t="s">
        <v>54</v>
      </c>
      <c r="G122" s="9" t="s">
        <v>55</v>
      </c>
      <c r="H122" s="13" t="s">
        <v>39</v>
      </c>
      <c r="I122" s="11">
        <v>2579.905470819479</v>
      </c>
      <c r="J122" s="12">
        <v>3887.3</v>
      </c>
      <c r="K122" s="12">
        <v>22010</v>
      </c>
      <c r="L122" s="12">
        <v>5068</v>
      </c>
      <c r="M122" s="12">
        <v>8540</v>
      </c>
      <c r="N122" s="12">
        <v>39505.300000000003</v>
      </c>
    </row>
    <row r="123" spans="1:14" x14ac:dyDescent="0.25">
      <c r="A123" s="9" t="s">
        <v>56</v>
      </c>
      <c r="B123" s="9" t="s">
        <v>16</v>
      </c>
      <c r="C123" s="10" t="s">
        <v>17</v>
      </c>
      <c r="D123" s="9" t="s">
        <v>57</v>
      </c>
      <c r="E123" s="9" t="s">
        <v>30</v>
      </c>
      <c r="F123" s="9" t="s">
        <v>58</v>
      </c>
      <c r="G123" s="9" t="s">
        <v>59</v>
      </c>
      <c r="H123" s="13">
        <v>0</v>
      </c>
      <c r="I123" s="11">
        <v>4717.2949216422594</v>
      </c>
      <c r="J123" s="12">
        <v>7960</v>
      </c>
      <c r="K123" s="12">
        <v>51205.7</v>
      </c>
      <c r="L123" s="12">
        <v>18576</v>
      </c>
      <c r="M123" s="12">
        <v>6620</v>
      </c>
      <c r="N123" s="12">
        <v>84361.7</v>
      </c>
    </row>
    <row r="124" spans="1:14" x14ac:dyDescent="0.25">
      <c r="A124" s="9" t="s">
        <v>60</v>
      </c>
      <c r="B124" s="9" t="s">
        <v>16</v>
      </c>
      <c r="C124" s="10" t="s">
        <v>17</v>
      </c>
      <c r="D124" s="9" t="s">
        <v>61</v>
      </c>
      <c r="E124" s="9" t="s">
        <v>19</v>
      </c>
      <c r="F124" s="9">
        <v>295124</v>
      </c>
      <c r="G124" s="9">
        <v>3053</v>
      </c>
      <c r="H124" s="13">
        <v>0</v>
      </c>
      <c r="I124" s="11">
        <v>362.10496501387718</v>
      </c>
      <c r="J124" s="12">
        <v>0</v>
      </c>
      <c r="K124" s="12">
        <v>8513.76</v>
      </c>
      <c r="L124" s="12">
        <v>2287.6800000000003</v>
      </c>
      <c r="M124" s="12">
        <v>0</v>
      </c>
      <c r="N124" s="12">
        <v>10801.44</v>
      </c>
    </row>
    <row r="125" spans="1:14" x14ac:dyDescent="0.25">
      <c r="A125" s="9" t="s">
        <v>62</v>
      </c>
      <c r="B125" s="9" t="s">
        <v>16</v>
      </c>
      <c r="C125" s="10" t="s">
        <v>17</v>
      </c>
      <c r="D125" s="9" t="s">
        <v>63</v>
      </c>
      <c r="E125" s="9" t="s">
        <v>19</v>
      </c>
      <c r="F125" s="9" t="s">
        <v>64</v>
      </c>
      <c r="G125" s="9">
        <v>3175</v>
      </c>
      <c r="H125" s="13">
        <v>0</v>
      </c>
      <c r="I125" s="11">
        <v>16746.517997859111</v>
      </c>
      <c r="J125" s="12">
        <v>1140</v>
      </c>
      <c r="K125" s="12">
        <v>158250</v>
      </c>
      <c r="L125" s="12">
        <v>106692</v>
      </c>
      <c r="M125" s="12">
        <v>32940</v>
      </c>
      <c r="N125" s="12">
        <v>299022</v>
      </c>
    </row>
    <row r="126" spans="1:14" x14ac:dyDescent="0.25">
      <c r="A126" s="9" t="s">
        <v>65</v>
      </c>
      <c r="B126" s="9" t="s">
        <v>16</v>
      </c>
      <c r="C126" s="10" t="s">
        <v>17</v>
      </c>
      <c r="D126" s="9" t="s">
        <v>66</v>
      </c>
      <c r="E126" s="9" t="s">
        <v>30</v>
      </c>
      <c r="F126" s="9" t="s">
        <v>67</v>
      </c>
      <c r="G126" s="9" t="s">
        <v>68</v>
      </c>
      <c r="H126" s="13">
        <v>0</v>
      </c>
      <c r="I126" s="11">
        <v>933.16057022677796</v>
      </c>
      <c r="J126" s="12">
        <v>2582</v>
      </c>
      <c r="K126" s="12">
        <v>7451</v>
      </c>
      <c r="L126" s="12">
        <v>3229</v>
      </c>
      <c r="M126" s="12">
        <v>762</v>
      </c>
      <c r="N126" s="12">
        <v>14024</v>
      </c>
    </row>
    <row r="127" spans="1:14" x14ac:dyDescent="0.25">
      <c r="A127" s="9" t="s">
        <v>69</v>
      </c>
      <c r="B127" s="9" t="s">
        <v>16</v>
      </c>
      <c r="C127" s="10" t="s">
        <v>17</v>
      </c>
      <c r="D127" s="9" t="s">
        <v>70</v>
      </c>
      <c r="E127" s="9" t="s">
        <v>30</v>
      </c>
      <c r="F127" s="9" t="s">
        <v>71</v>
      </c>
      <c r="G127" s="9" t="s">
        <v>72</v>
      </c>
      <c r="H127" s="13">
        <v>0</v>
      </c>
      <c r="I127" s="11">
        <v>12255.695406876155</v>
      </c>
      <c r="J127" s="12">
        <v>4484.2</v>
      </c>
      <c r="K127" s="12">
        <v>190620</v>
      </c>
      <c r="L127" s="12">
        <v>59800</v>
      </c>
      <c r="M127" s="12">
        <v>20880</v>
      </c>
      <c r="N127" s="12">
        <v>275784.2</v>
      </c>
    </row>
    <row r="128" spans="1:14" x14ac:dyDescent="0.25">
      <c r="A128" s="9" t="s">
        <v>73</v>
      </c>
      <c r="B128" s="9" t="s">
        <v>16</v>
      </c>
      <c r="C128" s="10" t="s">
        <v>17</v>
      </c>
      <c r="D128" s="9" t="s">
        <v>74</v>
      </c>
      <c r="E128" s="9" t="s">
        <v>19</v>
      </c>
      <c r="F128" s="9" t="s">
        <v>75</v>
      </c>
      <c r="G128" s="9" t="s">
        <v>76</v>
      </c>
      <c r="H128" s="13">
        <v>0</v>
      </c>
      <c r="I128" s="11">
        <v>47991.314979690876</v>
      </c>
      <c r="J128" s="12">
        <v>96220</v>
      </c>
      <c r="K128" s="12">
        <v>316755</v>
      </c>
      <c r="L128" s="12">
        <v>283578</v>
      </c>
      <c r="M128" s="12">
        <v>14640</v>
      </c>
      <c r="N128" s="12">
        <v>711193</v>
      </c>
    </row>
    <row r="129" spans="1:14" x14ac:dyDescent="0.25">
      <c r="A129" s="9" t="s">
        <v>77</v>
      </c>
      <c r="B129" s="9" t="s">
        <v>16</v>
      </c>
      <c r="C129" s="10" t="s">
        <v>17</v>
      </c>
      <c r="D129" s="9" t="s">
        <v>78</v>
      </c>
      <c r="E129" s="9" t="s">
        <v>19</v>
      </c>
      <c r="F129" s="9" t="s">
        <v>79</v>
      </c>
      <c r="G129" s="9" t="s">
        <v>80</v>
      </c>
      <c r="H129" s="13">
        <v>0</v>
      </c>
      <c r="I129" s="11">
        <v>18207.029465801254</v>
      </c>
      <c r="J129" s="12">
        <v>10295</v>
      </c>
      <c r="K129" s="12">
        <v>316810</v>
      </c>
      <c r="L129" s="12">
        <v>96328.6</v>
      </c>
      <c r="M129" s="12">
        <v>16450</v>
      </c>
      <c r="N129" s="12">
        <v>439883.6</v>
      </c>
    </row>
    <row r="130" spans="1:14" x14ac:dyDescent="0.25">
      <c r="A130" s="9" t="s">
        <v>81</v>
      </c>
      <c r="B130" s="9" t="s">
        <v>16</v>
      </c>
      <c r="C130" s="10" t="s">
        <v>17</v>
      </c>
      <c r="D130" s="9" t="s">
        <v>82</v>
      </c>
      <c r="E130" s="9" t="s">
        <v>19</v>
      </c>
      <c r="F130" s="9" t="s">
        <v>83</v>
      </c>
      <c r="G130" s="9">
        <v>3169</v>
      </c>
      <c r="H130" s="13">
        <v>0</v>
      </c>
      <c r="I130" s="11">
        <v>2550.1077660154579</v>
      </c>
      <c r="J130" s="12">
        <v>6284.2</v>
      </c>
      <c r="K130" s="12">
        <v>25027.383999999998</v>
      </c>
      <c r="L130" s="12">
        <v>8153.8</v>
      </c>
      <c r="M130" s="12">
        <v>2800</v>
      </c>
      <c r="N130" s="12">
        <v>42265.383999999998</v>
      </c>
    </row>
    <row r="131" spans="1:14" x14ac:dyDescent="0.25">
      <c r="A131" s="9" t="s">
        <v>84</v>
      </c>
      <c r="B131" s="9" t="s">
        <v>16</v>
      </c>
      <c r="C131" s="10" t="s">
        <v>34</v>
      </c>
      <c r="D131" s="9" t="s">
        <v>85</v>
      </c>
      <c r="E131" s="9" t="s">
        <v>30</v>
      </c>
      <c r="F131" s="9" t="s">
        <v>86</v>
      </c>
      <c r="G131" s="9" t="s">
        <v>87</v>
      </c>
      <c r="H131" s="13">
        <v>0</v>
      </c>
      <c r="I131" s="11">
        <v>4130.3484093432126</v>
      </c>
      <c r="J131" s="12">
        <v>6730</v>
      </c>
      <c r="K131" s="12">
        <v>70219</v>
      </c>
      <c r="L131" s="12">
        <v>19693</v>
      </c>
      <c r="M131" s="12">
        <v>0</v>
      </c>
      <c r="N131" s="12">
        <v>96642</v>
      </c>
    </row>
    <row r="132" spans="1:14" x14ac:dyDescent="0.25">
      <c r="A132" s="9" t="s">
        <v>88</v>
      </c>
      <c r="B132" s="9" t="s">
        <v>16</v>
      </c>
      <c r="C132" s="10" t="s">
        <v>17</v>
      </c>
      <c r="D132" s="9" t="s">
        <v>89</v>
      </c>
      <c r="E132" s="9" t="s">
        <v>19</v>
      </c>
      <c r="F132" s="9" t="s">
        <v>90</v>
      </c>
      <c r="G132" s="9" t="s">
        <v>91</v>
      </c>
      <c r="H132" s="13">
        <v>0</v>
      </c>
      <c r="I132" s="11">
        <v>9560.8170110333995</v>
      </c>
      <c r="J132" s="12">
        <v>8279</v>
      </c>
      <c r="K132" s="12">
        <v>58413.4</v>
      </c>
      <c r="L132" s="12">
        <v>56460</v>
      </c>
      <c r="M132" s="12">
        <v>17120</v>
      </c>
      <c r="N132" s="12">
        <v>140272.4</v>
      </c>
    </row>
    <row r="133" spans="1:14" x14ac:dyDescent="0.25">
      <c r="A133" s="9" t="s">
        <v>92</v>
      </c>
      <c r="B133" s="9" t="s">
        <v>16</v>
      </c>
      <c r="C133" s="10" t="s">
        <v>17</v>
      </c>
      <c r="D133" s="9" t="s">
        <v>93</v>
      </c>
      <c r="E133" s="9" t="s">
        <v>19</v>
      </c>
      <c r="F133" s="9" t="s">
        <v>94</v>
      </c>
      <c r="G133" s="9" t="s">
        <v>76</v>
      </c>
      <c r="H133" s="13">
        <v>0</v>
      </c>
      <c r="I133" s="11">
        <v>17771.278276140467</v>
      </c>
      <c r="J133" s="12">
        <v>12510</v>
      </c>
      <c r="K133" s="12">
        <v>87932</v>
      </c>
      <c r="L133" s="12">
        <v>84788.840000000011</v>
      </c>
      <c r="M133" s="12">
        <v>52120</v>
      </c>
      <c r="N133" s="12">
        <v>237350.84000000003</v>
      </c>
    </row>
    <row r="134" spans="1:14" x14ac:dyDescent="0.25">
      <c r="A134" s="9" t="s">
        <v>95</v>
      </c>
      <c r="B134" s="9" t="s">
        <v>16</v>
      </c>
      <c r="C134" s="10" t="s">
        <v>34</v>
      </c>
      <c r="D134" s="9" t="s">
        <v>96</v>
      </c>
      <c r="E134" s="9" t="s">
        <v>19</v>
      </c>
      <c r="F134" s="9" t="s">
        <v>97</v>
      </c>
      <c r="G134" s="9">
        <v>3100</v>
      </c>
      <c r="H134" s="13">
        <v>0</v>
      </c>
      <c r="I134" s="11">
        <v>24824.907847385577</v>
      </c>
      <c r="J134" s="12">
        <v>57030</v>
      </c>
      <c r="K134" s="12">
        <v>85587.5</v>
      </c>
      <c r="L134" s="12">
        <v>94007</v>
      </c>
      <c r="M134" s="12">
        <v>45930</v>
      </c>
      <c r="N134" s="12">
        <v>282554.5</v>
      </c>
    </row>
    <row r="135" spans="1:14" x14ac:dyDescent="0.25">
      <c r="A135" s="9" t="s">
        <v>98</v>
      </c>
      <c r="B135" s="9" t="s">
        <v>16</v>
      </c>
      <c r="C135" s="10" t="s">
        <v>17</v>
      </c>
      <c r="D135" s="9" t="s">
        <v>99</v>
      </c>
      <c r="E135" s="9" t="s">
        <v>19</v>
      </c>
      <c r="F135" s="9" t="s">
        <v>100</v>
      </c>
      <c r="G135" s="9" t="s">
        <v>101</v>
      </c>
      <c r="H135" s="13">
        <v>0</v>
      </c>
      <c r="I135" s="11">
        <v>4886.0640951299192</v>
      </c>
      <c r="J135" s="12">
        <v>3030</v>
      </c>
      <c r="K135" s="12">
        <v>63389</v>
      </c>
      <c r="L135" s="12">
        <v>24309.200000000001</v>
      </c>
      <c r="M135" s="12">
        <v>8340</v>
      </c>
      <c r="N135" s="12">
        <v>99068.2</v>
      </c>
    </row>
    <row r="136" spans="1:14" x14ac:dyDescent="0.25">
      <c r="A136" s="9" t="s">
        <v>102</v>
      </c>
      <c r="B136" s="9" t="s">
        <v>16</v>
      </c>
      <c r="C136" s="10" t="s">
        <v>17</v>
      </c>
      <c r="D136" s="9" t="s">
        <v>103</v>
      </c>
      <c r="E136" s="9" t="s">
        <v>19</v>
      </c>
      <c r="F136" s="9" t="s">
        <v>104</v>
      </c>
      <c r="G136" s="9">
        <v>3116</v>
      </c>
      <c r="H136" s="13">
        <v>0</v>
      </c>
      <c r="I136" s="11">
        <v>7098.6151039169799</v>
      </c>
      <c r="J136" s="12">
        <v>10486.2</v>
      </c>
      <c r="K136" s="12">
        <v>44420</v>
      </c>
      <c r="L136" s="12">
        <v>30200</v>
      </c>
      <c r="M136" s="12">
        <v>15130</v>
      </c>
      <c r="N136" s="12">
        <v>100236.2</v>
      </c>
    </row>
    <row r="137" spans="1:14" x14ac:dyDescent="0.25">
      <c r="A137" s="9" t="s">
        <v>105</v>
      </c>
      <c r="B137" s="9" t="s">
        <v>16</v>
      </c>
      <c r="C137" s="10" t="s">
        <v>17</v>
      </c>
      <c r="D137" s="9" t="s">
        <v>106</v>
      </c>
      <c r="E137" s="9" t="s">
        <v>30</v>
      </c>
      <c r="F137" s="9" t="s">
        <v>107</v>
      </c>
      <c r="G137" s="9" t="s">
        <v>108</v>
      </c>
      <c r="H137" s="13">
        <v>0</v>
      </c>
      <c r="I137" s="11">
        <v>1738.6200656659491</v>
      </c>
      <c r="J137" s="12">
        <v>5038.22</v>
      </c>
      <c r="K137" s="12">
        <v>15097.39</v>
      </c>
      <c r="L137" s="12">
        <v>7428.21</v>
      </c>
      <c r="M137" s="12">
        <v>0</v>
      </c>
      <c r="N137" s="12">
        <v>27563.82</v>
      </c>
    </row>
    <row r="138" spans="1:14" x14ac:dyDescent="0.25">
      <c r="A138" s="9" t="s">
        <v>109</v>
      </c>
      <c r="B138" s="9" t="s">
        <v>16</v>
      </c>
      <c r="C138" s="10" t="s">
        <v>17</v>
      </c>
      <c r="D138" s="9" t="s">
        <v>110</v>
      </c>
      <c r="E138" s="9" t="s">
        <v>19</v>
      </c>
      <c r="F138" s="9" t="s">
        <v>111</v>
      </c>
      <c r="G138" s="9">
        <v>3120</v>
      </c>
      <c r="H138" s="13">
        <v>0</v>
      </c>
      <c r="I138" s="11">
        <v>5167.9312402582118</v>
      </c>
      <c r="J138" s="12">
        <v>15462</v>
      </c>
      <c r="K138" s="12">
        <v>30678</v>
      </c>
      <c r="L138" s="12">
        <v>24299.91</v>
      </c>
      <c r="M138" s="12">
        <v>0</v>
      </c>
      <c r="N138" s="12">
        <v>70439.91</v>
      </c>
    </row>
    <row r="139" spans="1:14" x14ac:dyDescent="0.25">
      <c r="A139" s="9" t="s">
        <v>112</v>
      </c>
      <c r="B139" s="9" t="s">
        <v>16</v>
      </c>
      <c r="C139" s="10" t="s">
        <v>17</v>
      </c>
      <c r="D139" s="9" t="s">
        <v>113</v>
      </c>
      <c r="E139" s="9" t="s">
        <v>30</v>
      </c>
      <c r="F139" s="9" t="s">
        <v>114</v>
      </c>
      <c r="G139" s="9" t="s">
        <v>115</v>
      </c>
      <c r="H139" s="13">
        <v>0</v>
      </c>
      <c r="I139" s="11">
        <v>2531.8257891909871</v>
      </c>
      <c r="J139" s="12">
        <v>5357.33</v>
      </c>
      <c r="K139" s="12">
        <v>25089.199000000001</v>
      </c>
      <c r="L139" s="12">
        <v>8700.7999999999993</v>
      </c>
      <c r="M139" s="12">
        <v>3425.3999999999996</v>
      </c>
      <c r="N139" s="12">
        <v>42572.728999999999</v>
      </c>
    </row>
    <row r="140" spans="1:14" x14ac:dyDescent="0.25">
      <c r="A140" s="9" t="s">
        <v>116</v>
      </c>
      <c r="B140" s="9" t="s">
        <v>16</v>
      </c>
      <c r="C140" s="10" t="s">
        <v>17</v>
      </c>
      <c r="D140" s="9" t="s">
        <v>117</v>
      </c>
      <c r="E140" s="9" t="s">
        <v>19</v>
      </c>
      <c r="F140" s="9" t="s">
        <v>118</v>
      </c>
      <c r="G140" s="9" t="s">
        <v>119</v>
      </c>
      <c r="H140" s="13">
        <v>0</v>
      </c>
      <c r="I140" s="11">
        <v>11050.688996580058</v>
      </c>
      <c r="J140" s="12">
        <v>11860</v>
      </c>
      <c r="K140" s="12">
        <v>89090</v>
      </c>
      <c r="L140" s="12">
        <v>64180</v>
      </c>
      <c r="M140" s="12">
        <v>14480</v>
      </c>
      <c r="N140" s="12">
        <v>179610</v>
      </c>
    </row>
    <row r="141" spans="1:14" x14ac:dyDescent="0.25">
      <c r="A141" s="9" t="s">
        <v>120</v>
      </c>
      <c r="B141" s="9" t="s">
        <v>16</v>
      </c>
      <c r="C141" s="10" t="s">
        <v>17</v>
      </c>
      <c r="D141" s="9" t="s">
        <v>121</v>
      </c>
      <c r="E141" s="9" t="s">
        <v>19</v>
      </c>
      <c r="F141" s="9" t="s">
        <v>122</v>
      </c>
      <c r="G141" s="9">
        <v>3049</v>
      </c>
      <c r="H141" s="13">
        <v>0</v>
      </c>
      <c r="I141" s="11">
        <v>8527.9012747963861</v>
      </c>
      <c r="J141" s="12">
        <v>24210</v>
      </c>
      <c r="K141" s="12">
        <v>85856</v>
      </c>
      <c r="L141" s="12">
        <v>34768.800000000003</v>
      </c>
      <c r="M141" s="12">
        <v>0</v>
      </c>
      <c r="N141" s="12">
        <v>144834.79999999999</v>
      </c>
    </row>
    <row r="142" spans="1:14" x14ac:dyDescent="0.25">
      <c r="A142" s="9" t="s">
        <v>123</v>
      </c>
      <c r="B142" s="9" t="s">
        <v>16</v>
      </c>
      <c r="C142" s="10" t="s">
        <v>17</v>
      </c>
      <c r="D142" s="9" t="s">
        <v>124</v>
      </c>
      <c r="E142" s="9" t="s">
        <v>30</v>
      </c>
      <c r="F142" s="9" t="s">
        <v>125</v>
      </c>
      <c r="G142" s="9" t="s">
        <v>126</v>
      </c>
      <c r="H142" s="13">
        <v>0</v>
      </c>
      <c r="I142" s="11">
        <v>2441.5906158321131</v>
      </c>
      <c r="J142" s="12">
        <v>910</v>
      </c>
      <c r="K142" s="12">
        <v>24816</v>
      </c>
      <c r="L142" s="12">
        <v>8437</v>
      </c>
      <c r="M142" s="12">
        <v>8450</v>
      </c>
      <c r="N142" s="12">
        <v>42613</v>
      </c>
    </row>
    <row r="143" spans="1:14" x14ac:dyDescent="0.25">
      <c r="A143" s="9" t="s">
        <v>127</v>
      </c>
      <c r="B143" s="9" t="s">
        <v>16</v>
      </c>
      <c r="C143" s="10" t="s">
        <v>17</v>
      </c>
      <c r="D143" s="9" t="s">
        <v>128</v>
      </c>
      <c r="E143" s="9" t="s">
        <v>19</v>
      </c>
      <c r="F143" s="9" t="s">
        <v>129</v>
      </c>
      <c r="G143" s="9">
        <v>3117</v>
      </c>
      <c r="H143" s="13">
        <v>0</v>
      </c>
      <c r="I143" s="11">
        <v>5797.6453155258532</v>
      </c>
      <c r="J143" s="12">
        <v>15630.900000000001</v>
      </c>
      <c r="K143" s="12">
        <v>35269.130000000005</v>
      </c>
      <c r="L143" s="12">
        <v>17509.28</v>
      </c>
      <c r="M143" s="12">
        <v>8610</v>
      </c>
      <c r="N143" s="12">
        <v>77019.31</v>
      </c>
    </row>
    <row r="144" spans="1:14" x14ac:dyDescent="0.25">
      <c r="A144" s="9" t="s">
        <v>130</v>
      </c>
      <c r="B144" s="9" t="s">
        <v>16</v>
      </c>
      <c r="C144" s="10" t="s">
        <v>17</v>
      </c>
      <c r="D144" s="9" t="s">
        <v>131</v>
      </c>
      <c r="E144" s="9" t="s">
        <v>36</v>
      </c>
      <c r="F144" s="9" t="s">
        <v>132</v>
      </c>
      <c r="G144" s="9" t="s">
        <v>133</v>
      </c>
      <c r="H144" s="13" t="s">
        <v>39</v>
      </c>
      <c r="I144" s="11">
        <v>20267.657048627421</v>
      </c>
      <c r="J144" s="12">
        <v>8942</v>
      </c>
      <c r="K144" s="12">
        <v>179000</v>
      </c>
      <c r="L144" s="12">
        <v>32790</v>
      </c>
      <c r="M144" s="12">
        <v>97690</v>
      </c>
      <c r="N144" s="12">
        <v>318422</v>
      </c>
    </row>
    <row r="145" spans="1:14" x14ac:dyDescent="0.25">
      <c r="A145" s="9" t="s">
        <v>134</v>
      </c>
      <c r="B145" s="9" t="s">
        <v>16</v>
      </c>
      <c r="C145" s="10" t="s">
        <v>17</v>
      </c>
      <c r="D145" s="9" t="s">
        <v>135</v>
      </c>
      <c r="E145" s="9" t="s">
        <v>36</v>
      </c>
      <c r="F145" s="9" t="s">
        <v>136</v>
      </c>
      <c r="G145" s="9">
        <v>2475</v>
      </c>
      <c r="H145" s="13" t="s">
        <v>39</v>
      </c>
      <c r="I145" s="11">
        <v>6441.4979023882897</v>
      </c>
      <c r="J145" s="12">
        <v>0</v>
      </c>
      <c r="K145" s="12">
        <v>13000.9</v>
      </c>
      <c r="L145" s="12">
        <v>71001.64</v>
      </c>
      <c r="M145" s="12">
        <v>0</v>
      </c>
      <c r="N145" s="12">
        <v>84002.54</v>
      </c>
    </row>
    <row r="146" spans="1:14" x14ac:dyDescent="0.25">
      <c r="A146" s="9" t="s">
        <v>137</v>
      </c>
      <c r="B146" s="9" t="s">
        <v>16</v>
      </c>
      <c r="C146" s="10" t="s">
        <v>17</v>
      </c>
      <c r="D146" s="9" t="s">
        <v>138</v>
      </c>
      <c r="E146" s="9" t="s">
        <v>36</v>
      </c>
      <c r="F146" s="9" t="s">
        <v>139</v>
      </c>
      <c r="G146" s="9" t="s">
        <v>140</v>
      </c>
      <c r="H146" s="13" t="s">
        <v>39</v>
      </c>
      <c r="I146" s="11">
        <v>3535.5172273672547</v>
      </c>
      <c r="J146" s="12">
        <v>6070</v>
      </c>
      <c r="K146" s="12">
        <v>64741.5</v>
      </c>
      <c r="L146" s="12">
        <v>12647</v>
      </c>
      <c r="M146" s="12">
        <v>1784</v>
      </c>
      <c r="N146" s="12">
        <v>85242.5</v>
      </c>
    </row>
    <row r="147" spans="1:14" x14ac:dyDescent="0.25">
      <c r="A147" s="9" t="s">
        <v>141</v>
      </c>
      <c r="B147" s="9" t="s">
        <v>16</v>
      </c>
      <c r="C147" s="10" t="s">
        <v>17</v>
      </c>
      <c r="D147" s="9" t="s">
        <v>142</v>
      </c>
      <c r="E147" s="9" t="s">
        <v>19</v>
      </c>
      <c r="F147" s="9" t="s">
        <v>143</v>
      </c>
      <c r="G147" s="9">
        <v>3152</v>
      </c>
      <c r="H147" s="13">
        <v>0</v>
      </c>
      <c r="I147" s="11">
        <v>1794.405584936881</v>
      </c>
      <c r="J147" s="12">
        <v>3011.5</v>
      </c>
      <c r="K147" s="12">
        <v>21759</v>
      </c>
      <c r="L147" s="12">
        <v>4854</v>
      </c>
      <c r="M147" s="12">
        <v>3700</v>
      </c>
      <c r="N147" s="12">
        <v>33324.5</v>
      </c>
    </row>
    <row r="148" spans="1:14" x14ac:dyDescent="0.25">
      <c r="A148" s="9" t="s">
        <v>144</v>
      </c>
      <c r="B148" s="9" t="s">
        <v>16</v>
      </c>
      <c r="C148" s="10" t="s">
        <v>17</v>
      </c>
      <c r="D148" s="9" t="s">
        <v>145</v>
      </c>
      <c r="E148" s="9" t="s">
        <v>19</v>
      </c>
      <c r="F148" s="9" t="s">
        <v>146</v>
      </c>
      <c r="G148" s="9" t="s">
        <v>147</v>
      </c>
      <c r="H148" s="13">
        <v>0</v>
      </c>
      <c r="I148" s="11">
        <v>7610.2418967903477</v>
      </c>
      <c r="J148" s="12">
        <v>0</v>
      </c>
      <c r="K148" s="12">
        <v>121643</v>
      </c>
      <c r="L148" s="12">
        <v>52582.700000000004</v>
      </c>
      <c r="M148" s="12">
        <v>5450</v>
      </c>
      <c r="N148" s="12">
        <v>179675.7</v>
      </c>
    </row>
    <row r="149" spans="1:14" x14ac:dyDescent="0.25">
      <c r="A149" s="9" t="s">
        <v>148</v>
      </c>
      <c r="B149" s="9" t="s">
        <v>16</v>
      </c>
      <c r="C149" s="10" t="s">
        <v>17</v>
      </c>
      <c r="D149" s="9" t="s">
        <v>149</v>
      </c>
      <c r="E149" s="9" t="s">
        <v>19</v>
      </c>
      <c r="F149" s="9" t="s">
        <v>150</v>
      </c>
      <c r="G149" s="9" t="s">
        <v>151</v>
      </c>
      <c r="H149" s="13">
        <v>0</v>
      </c>
      <c r="I149" s="11">
        <v>13941.190829227258</v>
      </c>
      <c r="J149" s="12">
        <v>13188.46</v>
      </c>
      <c r="K149" s="12">
        <v>117459</v>
      </c>
      <c r="L149" s="12">
        <v>31702.760000000002</v>
      </c>
      <c r="M149" s="12">
        <v>53120</v>
      </c>
      <c r="N149" s="12">
        <v>215470.22</v>
      </c>
    </row>
    <row r="150" spans="1:14" x14ac:dyDescent="0.25">
      <c r="A150" s="9" t="s">
        <v>152</v>
      </c>
      <c r="B150" s="9" t="s">
        <v>16</v>
      </c>
      <c r="C150" s="10" t="s">
        <v>34</v>
      </c>
      <c r="D150" s="9" t="s">
        <v>153</v>
      </c>
      <c r="E150" s="9" t="s">
        <v>36</v>
      </c>
      <c r="F150" s="9" t="s">
        <v>154</v>
      </c>
      <c r="G150" s="9" t="s">
        <v>155</v>
      </c>
      <c r="H150" s="13" t="s">
        <v>39</v>
      </c>
      <c r="I150" s="11">
        <v>15125.885091726375</v>
      </c>
      <c r="J150" s="12">
        <v>7570.02</v>
      </c>
      <c r="K150" s="12">
        <v>100319</v>
      </c>
      <c r="L150" s="12">
        <v>33430</v>
      </c>
      <c r="M150" s="12">
        <v>70660</v>
      </c>
      <c r="N150" s="12">
        <v>211979.02000000002</v>
      </c>
    </row>
    <row r="151" spans="1:14" x14ac:dyDescent="0.25">
      <c r="A151" s="9" t="s">
        <v>156</v>
      </c>
      <c r="B151" s="9" t="s">
        <v>16</v>
      </c>
      <c r="C151" s="10" t="s">
        <v>17</v>
      </c>
      <c r="D151" s="9" t="s">
        <v>157</v>
      </c>
      <c r="E151" s="9" t="s">
        <v>19</v>
      </c>
      <c r="F151" s="9" t="s">
        <v>158</v>
      </c>
      <c r="G151" s="9" t="s">
        <v>159</v>
      </c>
      <c r="H151" s="13">
        <v>0</v>
      </c>
      <c r="I151" s="11">
        <v>13254.154191474339</v>
      </c>
      <c r="J151" s="12">
        <v>0</v>
      </c>
      <c r="K151" s="12">
        <v>0</v>
      </c>
      <c r="L151" s="12">
        <v>151950</v>
      </c>
      <c r="M151" s="12">
        <v>0</v>
      </c>
      <c r="N151" s="12">
        <v>151950</v>
      </c>
    </row>
    <row r="152" spans="1:14" x14ac:dyDescent="0.25">
      <c r="A152" s="9" t="s">
        <v>160</v>
      </c>
      <c r="B152" s="9" t="s">
        <v>16</v>
      </c>
      <c r="C152" s="10" t="s">
        <v>17</v>
      </c>
      <c r="D152" s="9" t="s">
        <v>161</v>
      </c>
      <c r="E152" s="9" t="s">
        <v>36</v>
      </c>
      <c r="F152" s="9" t="s">
        <v>162</v>
      </c>
      <c r="G152" s="9" t="s">
        <v>163</v>
      </c>
      <c r="H152" s="13" t="s">
        <v>39</v>
      </c>
      <c r="I152" s="11">
        <v>1886.4221342109158</v>
      </c>
      <c r="J152" s="12">
        <v>0</v>
      </c>
      <c r="K152" s="12">
        <v>28674</v>
      </c>
      <c r="L152" s="12">
        <v>15350</v>
      </c>
      <c r="M152" s="12">
        <v>0</v>
      </c>
      <c r="N152" s="12">
        <v>44024</v>
      </c>
    </row>
    <row r="153" spans="1:14" x14ac:dyDescent="0.25">
      <c r="A153" s="9" t="s">
        <v>164</v>
      </c>
      <c r="B153" s="9" t="s">
        <v>16</v>
      </c>
      <c r="C153" s="10" t="s">
        <v>17</v>
      </c>
      <c r="D153" s="9" t="s">
        <v>165</v>
      </c>
      <c r="E153" s="9" t="s">
        <v>30</v>
      </c>
      <c r="F153" s="9" t="s">
        <v>166</v>
      </c>
      <c r="G153" s="9" t="s">
        <v>167</v>
      </c>
      <c r="H153" s="13">
        <v>0</v>
      </c>
      <c r="I153" s="11">
        <v>2282.0079566405939</v>
      </c>
      <c r="J153" s="12">
        <v>540.4</v>
      </c>
      <c r="K153" s="12">
        <v>22300</v>
      </c>
      <c r="L153" s="12">
        <v>7140</v>
      </c>
      <c r="M153" s="12">
        <v>8920</v>
      </c>
      <c r="N153" s="12">
        <v>38900.400000000001</v>
      </c>
    </row>
    <row r="154" spans="1:14" x14ac:dyDescent="0.25">
      <c r="A154" s="9" t="s">
        <v>168</v>
      </c>
      <c r="B154" s="9" t="s">
        <v>16</v>
      </c>
      <c r="C154" s="10" t="s">
        <v>17</v>
      </c>
      <c r="D154" s="9" t="s">
        <v>169</v>
      </c>
      <c r="E154" s="9" t="s">
        <v>170</v>
      </c>
      <c r="F154" s="9" t="s">
        <v>171</v>
      </c>
      <c r="G154" s="9" t="s">
        <v>172</v>
      </c>
      <c r="H154" s="13">
        <v>0</v>
      </c>
      <c r="I154" s="11">
        <v>4611.375937515134</v>
      </c>
      <c r="J154" s="12">
        <v>4680</v>
      </c>
      <c r="K154" s="12">
        <v>23150</v>
      </c>
      <c r="L154" s="12">
        <v>5190</v>
      </c>
      <c r="M154" s="12">
        <v>23100</v>
      </c>
      <c r="N154" s="12">
        <v>56120</v>
      </c>
    </row>
    <row r="155" spans="1:14" x14ac:dyDescent="0.25">
      <c r="A155" s="9" t="s">
        <v>173</v>
      </c>
      <c r="B155" s="9" t="s">
        <v>16</v>
      </c>
      <c r="C155" s="10" t="s">
        <v>17</v>
      </c>
      <c r="D155" s="9" t="s">
        <v>174</v>
      </c>
      <c r="E155" s="9" t="s">
        <v>175</v>
      </c>
      <c r="F155" s="9" t="s">
        <v>176</v>
      </c>
      <c r="G155" s="9">
        <v>3305</v>
      </c>
      <c r="H155" s="13">
        <v>0</v>
      </c>
      <c r="I155" s="11">
        <v>1852.4365607003024</v>
      </c>
      <c r="J155" s="12">
        <v>295.5</v>
      </c>
      <c r="K155" s="12">
        <v>39055.5</v>
      </c>
      <c r="L155" s="12">
        <v>3831.5</v>
      </c>
      <c r="M155" s="12">
        <v>5640</v>
      </c>
      <c r="N155" s="12">
        <v>48822.5</v>
      </c>
    </row>
    <row r="156" spans="1:14" x14ac:dyDescent="0.25">
      <c r="A156" s="9" t="s">
        <v>177</v>
      </c>
      <c r="B156" s="9" t="s">
        <v>16</v>
      </c>
      <c r="C156" s="10" t="s">
        <v>17</v>
      </c>
      <c r="D156" s="9" t="s">
        <v>178</v>
      </c>
      <c r="E156" s="9" t="s">
        <v>36</v>
      </c>
      <c r="F156" s="9" t="s">
        <v>179</v>
      </c>
      <c r="G156" s="9" t="s">
        <v>180</v>
      </c>
      <c r="H156" s="13" t="s">
        <v>39</v>
      </c>
      <c r="I156" s="11">
        <v>10343.012940972751</v>
      </c>
      <c r="J156" s="12">
        <v>9397.9</v>
      </c>
      <c r="K156" s="12">
        <v>130747</v>
      </c>
      <c r="L156" s="12">
        <v>33748.5</v>
      </c>
      <c r="M156" s="12">
        <v>26480</v>
      </c>
      <c r="N156" s="12">
        <v>200373.4</v>
      </c>
    </row>
    <row r="157" spans="1:14" x14ac:dyDescent="0.25">
      <c r="A157" s="9" t="s">
        <v>181</v>
      </c>
      <c r="B157" s="9" t="s">
        <v>16</v>
      </c>
      <c r="C157" s="10" t="s">
        <v>17</v>
      </c>
      <c r="D157" s="9" t="s">
        <v>182</v>
      </c>
      <c r="E157" s="9" t="s">
        <v>36</v>
      </c>
      <c r="F157" s="9" t="s">
        <v>183</v>
      </c>
      <c r="G157" s="9" t="s">
        <v>184</v>
      </c>
      <c r="H157" s="13" t="s">
        <v>39</v>
      </c>
      <c r="I157" s="11">
        <v>3760.5007400320465</v>
      </c>
      <c r="J157" s="12">
        <v>0</v>
      </c>
      <c r="K157" s="12">
        <v>56863.5</v>
      </c>
      <c r="L157" s="12">
        <v>13942.300000000001</v>
      </c>
      <c r="M157" s="12">
        <v>11340</v>
      </c>
      <c r="N157" s="12">
        <v>82145.8</v>
      </c>
    </row>
    <row r="158" spans="1:14" x14ac:dyDescent="0.25">
      <c r="A158" s="9" t="s">
        <v>185</v>
      </c>
      <c r="B158" s="9" t="s">
        <v>16</v>
      </c>
      <c r="C158" s="10" t="s">
        <v>17</v>
      </c>
      <c r="D158" s="9" t="s">
        <v>186</v>
      </c>
      <c r="E158" s="9" t="s">
        <v>36</v>
      </c>
      <c r="F158" s="9" t="s">
        <v>187</v>
      </c>
      <c r="G158" s="9" t="s">
        <v>188</v>
      </c>
      <c r="H158" s="13" t="s">
        <v>39</v>
      </c>
      <c r="I158" s="11">
        <v>4484.1512168343197</v>
      </c>
      <c r="J158" s="12">
        <v>3870</v>
      </c>
      <c r="K158" s="12">
        <v>66912</v>
      </c>
      <c r="L158" s="12">
        <v>14005</v>
      </c>
      <c r="M158" s="12">
        <v>10640</v>
      </c>
      <c r="N158" s="12">
        <v>95427</v>
      </c>
    </row>
    <row r="159" spans="1:14" x14ac:dyDescent="0.25">
      <c r="A159" s="9" t="s">
        <v>189</v>
      </c>
      <c r="B159" s="9" t="s">
        <v>16</v>
      </c>
      <c r="C159" s="10" t="s">
        <v>17</v>
      </c>
      <c r="D159" s="9" t="s">
        <v>190</v>
      </c>
      <c r="E159" s="9" t="s">
        <v>36</v>
      </c>
      <c r="F159" s="9" t="s">
        <v>191</v>
      </c>
      <c r="G159" s="9" t="s">
        <v>192</v>
      </c>
      <c r="H159" s="13" t="s">
        <v>39</v>
      </c>
      <c r="I159" s="11">
        <v>4925.0881324238389</v>
      </c>
      <c r="J159" s="12">
        <v>0</v>
      </c>
      <c r="K159" s="12">
        <v>52728</v>
      </c>
      <c r="L159" s="12">
        <v>18967.599999999999</v>
      </c>
      <c r="M159" s="12">
        <v>17600</v>
      </c>
      <c r="N159" s="12">
        <v>89295.6</v>
      </c>
    </row>
    <row r="160" spans="1:14" x14ac:dyDescent="0.25">
      <c r="A160" s="9" t="s">
        <v>193</v>
      </c>
      <c r="B160" s="9" t="s">
        <v>16</v>
      </c>
      <c r="C160" s="10" t="s">
        <v>17</v>
      </c>
      <c r="D160" s="9" t="s">
        <v>194</v>
      </c>
      <c r="E160" s="9" t="s">
        <v>19</v>
      </c>
      <c r="F160" s="9" t="s">
        <v>195</v>
      </c>
      <c r="G160" s="9">
        <v>3158</v>
      </c>
      <c r="H160" s="13">
        <v>0</v>
      </c>
      <c r="I160" s="11">
        <v>5165.7633300594198</v>
      </c>
      <c r="J160" s="12">
        <v>9434.5</v>
      </c>
      <c r="K160" s="12">
        <v>33366.5</v>
      </c>
      <c r="L160" s="12">
        <v>12263</v>
      </c>
      <c r="M160" s="12">
        <v>15210</v>
      </c>
      <c r="N160" s="12">
        <v>70274</v>
      </c>
    </row>
    <row r="161" spans="1:14" x14ac:dyDescent="0.25">
      <c r="A161" s="9" t="s">
        <v>196</v>
      </c>
      <c r="B161" s="9" t="s">
        <v>16</v>
      </c>
      <c r="C161" s="10" t="s">
        <v>17</v>
      </c>
      <c r="D161" s="9" t="s">
        <v>197</v>
      </c>
      <c r="E161" s="9" t="s">
        <v>36</v>
      </c>
      <c r="F161" s="9" t="s">
        <v>198</v>
      </c>
      <c r="G161" s="9" t="s">
        <v>199</v>
      </c>
      <c r="H161" s="13" t="s">
        <v>39</v>
      </c>
      <c r="I161" s="11">
        <v>31032.525458066466</v>
      </c>
      <c r="J161" s="12">
        <v>35272.07</v>
      </c>
      <c r="K161" s="12">
        <v>289210.40999999997</v>
      </c>
      <c r="L161" s="12">
        <v>94752.12</v>
      </c>
      <c r="M161" s="12">
        <v>90400</v>
      </c>
      <c r="N161" s="12">
        <v>509634.6</v>
      </c>
    </row>
    <row r="162" spans="1:14" x14ac:dyDescent="0.25">
      <c r="A162" s="9" t="s">
        <v>200</v>
      </c>
      <c r="B162" s="9" t="s">
        <v>16</v>
      </c>
      <c r="C162" s="10" t="s">
        <v>17</v>
      </c>
      <c r="D162" s="9" t="s">
        <v>201</v>
      </c>
      <c r="E162" s="9" t="s">
        <v>30</v>
      </c>
      <c r="F162" s="9" t="s">
        <v>202</v>
      </c>
      <c r="G162" s="9" t="s">
        <v>203</v>
      </c>
      <c r="H162" s="13">
        <v>0</v>
      </c>
      <c r="I162" s="11">
        <v>44717.130195017846</v>
      </c>
      <c r="J162" s="12">
        <v>34499.300000000003</v>
      </c>
      <c r="K162" s="12">
        <v>428458</v>
      </c>
      <c r="L162" s="12">
        <v>157625</v>
      </c>
      <c r="M162" s="12">
        <v>134440</v>
      </c>
      <c r="N162" s="12">
        <v>755022.3</v>
      </c>
    </row>
    <row r="163" spans="1:14" x14ac:dyDescent="0.25">
      <c r="A163" s="9" t="s">
        <v>204</v>
      </c>
      <c r="B163" s="9" t="s">
        <v>16</v>
      </c>
      <c r="C163" s="10" t="s">
        <v>17</v>
      </c>
      <c r="D163" s="9" t="s">
        <v>205</v>
      </c>
      <c r="E163" s="9" t="s">
        <v>30</v>
      </c>
      <c r="F163" s="9" t="s">
        <v>206</v>
      </c>
      <c r="G163" s="9" t="s">
        <v>207</v>
      </c>
      <c r="H163" s="13">
        <v>0</v>
      </c>
      <c r="I163" s="11">
        <v>4254.7517282054741</v>
      </c>
      <c r="J163" s="12">
        <v>0</v>
      </c>
      <c r="K163" s="12">
        <v>109449.4</v>
      </c>
      <c r="L163" s="12">
        <v>24820.063000000002</v>
      </c>
      <c r="M163" s="12">
        <v>0</v>
      </c>
      <c r="N163" s="12">
        <v>134269.46299999999</v>
      </c>
    </row>
    <row r="164" spans="1:14" x14ac:dyDescent="0.25">
      <c r="A164" s="9" t="s">
        <v>208</v>
      </c>
      <c r="B164" s="9" t="s">
        <v>16</v>
      </c>
      <c r="C164" s="10" t="s">
        <v>17</v>
      </c>
      <c r="D164" s="9" t="s">
        <v>209</v>
      </c>
      <c r="E164" s="9" t="s">
        <v>30</v>
      </c>
      <c r="F164" s="9" t="s">
        <v>210</v>
      </c>
      <c r="G164" s="9" t="s">
        <v>211</v>
      </c>
      <c r="H164" s="13">
        <v>0</v>
      </c>
      <c r="I164" s="11">
        <v>20091.142885239031</v>
      </c>
      <c r="J164" s="12">
        <v>8967.6</v>
      </c>
      <c r="K164" s="12">
        <v>103270</v>
      </c>
      <c r="L164" s="12">
        <v>30530</v>
      </c>
      <c r="M164" s="12">
        <v>109060</v>
      </c>
      <c r="N164" s="12">
        <v>251827.6</v>
      </c>
    </row>
    <row r="165" spans="1:14" x14ac:dyDescent="0.25">
      <c r="A165" s="9" t="s">
        <v>212</v>
      </c>
      <c r="B165" s="9" t="s">
        <v>16</v>
      </c>
      <c r="C165" s="10" t="s">
        <v>17</v>
      </c>
      <c r="D165" s="9" t="s">
        <v>213</v>
      </c>
      <c r="E165" s="9" t="s">
        <v>49</v>
      </c>
      <c r="F165" s="9" t="s">
        <v>214</v>
      </c>
      <c r="G165" s="9" t="s">
        <v>215</v>
      </c>
      <c r="H165" s="13">
        <v>0</v>
      </c>
      <c r="I165" s="11">
        <v>3280.0273124703135</v>
      </c>
      <c r="J165" s="12">
        <v>6257.12</v>
      </c>
      <c r="K165" s="12">
        <v>26833.599999999999</v>
      </c>
      <c r="L165" s="12">
        <v>8273.4</v>
      </c>
      <c r="M165" s="12">
        <v>8159</v>
      </c>
      <c r="N165" s="12">
        <v>49523.12</v>
      </c>
    </row>
    <row r="166" spans="1:14" x14ac:dyDescent="0.25">
      <c r="A166" s="9" t="s">
        <v>216</v>
      </c>
      <c r="B166" s="9" t="s">
        <v>16</v>
      </c>
      <c r="C166" s="10" t="s">
        <v>17</v>
      </c>
      <c r="D166" s="9" t="s">
        <v>217</v>
      </c>
      <c r="E166" s="9" t="s">
        <v>19</v>
      </c>
      <c r="F166" s="9" t="s">
        <v>218</v>
      </c>
      <c r="G166" s="9">
        <v>4264</v>
      </c>
      <c r="H166" s="13">
        <v>0</v>
      </c>
      <c r="I166" s="11">
        <v>30464.716145567207</v>
      </c>
      <c r="J166" s="12">
        <v>89966</v>
      </c>
      <c r="K166" s="12">
        <v>79880</v>
      </c>
      <c r="L166" s="12">
        <v>78497</v>
      </c>
      <c r="M166" s="12">
        <v>60360</v>
      </c>
      <c r="N166" s="12">
        <v>308703</v>
      </c>
    </row>
    <row r="167" spans="1:14" x14ac:dyDescent="0.25">
      <c r="A167" s="9" t="s">
        <v>219</v>
      </c>
      <c r="B167" s="9" t="s">
        <v>16</v>
      </c>
      <c r="C167" s="10" t="s">
        <v>17</v>
      </c>
      <c r="D167" s="9" t="s">
        <v>220</v>
      </c>
      <c r="E167" s="9" t="s">
        <v>36</v>
      </c>
      <c r="F167" s="9" t="s">
        <v>221</v>
      </c>
      <c r="G167" s="9" t="s">
        <v>222</v>
      </c>
      <c r="H167" s="13" t="s">
        <v>39</v>
      </c>
      <c r="I167" s="11">
        <v>4493.6364731594003</v>
      </c>
      <c r="J167" s="12">
        <v>7.6</v>
      </c>
      <c r="K167" s="12">
        <v>51564</v>
      </c>
      <c r="L167" s="12">
        <v>16076</v>
      </c>
      <c r="M167" s="12">
        <v>16370</v>
      </c>
      <c r="N167" s="12">
        <v>84017.600000000006</v>
      </c>
    </row>
    <row r="168" spans="1:14" x14ac:dyDescent="0.25">
      <c r="A168" s="9" t="s">
        <v>223</v>
      </c>
      <c r="B168" s="9" t="s">
        <v>16</v>
      </c>
      <c r="C168" s="10" t="s">
        <v>17</v>
      </c>
      <c r="D168" s="9" t="s">
        <v>224</v>
      </c>
      <c r="E168" s="9" t="s">
        <v>19</v>
      </c>
      <c r="F168" s="9" t="s">
        <v>225</v>
      </c>
      <c r="G168" s="9">
        <v>3117</v>
      </c>
      <c r="H168" s="13">
        <v>0</v>
      </c>
      <c r="I168" s="11">
        <v>1755.3289842098998</v>
      </c>
      <c r="J168" s="12">
        <v>3420</v>
      </c>
      <c r="K168" s="12">
        <v>11970</v>
      </c>
      <c r="L168" s="12">
        <v>5390</v>
      </c>
      <c r="M168" s="12">
        <v>3980</v>
      </c>
      <c r="N168" s="12">
        <v>24760</v>
      </c>
    </row>
    <row r="169" spans="1:14" x14ac:dyDescent="0.25">
      <c r="A169" s="9" t="s">
        <v>226</v>
      </c>
      <c r="B169" s="9" t="s">
        <v>16</v>
      </c>
      <c r="C169" s="10" t="s">
        <v>17</v>
      </c>
      <c r="D169" s="9" t="s">
        <v>227</v>
      </c>
      <c r="E169" s="9" t="s">
        <v>30</v>
      </c>
      <c r="F169" s="9" t="s">
        <v>228</v>
      </c>
      <c r="G169" s="9" t="s">
        <v>229</v>
      </c>
      <c r="H169" s="13">
        <v>0</v>
      </c>
      <c r="I169" s="11">
        <v>20681.989381986648</v>
      </c>
      <c r="J169" s="12">
        <v>13364.98</v>
      </c>
      <c r="K169" s="12">
        <v>177838.5</v>
      </c>
      <c r="L169" s="12">
        <v>80460.3</v>
      </c>
      <c r="M169" s="12">
        <v>63280</v>
      </c>
      <c r="N169" s="12">
        <v>334943.78000000003</v>
      </c>
    </row>
    <row r="170" spans="1:14" x14ac:dyDescent="0.25">
      <c r="A170" s="9" t="s">
        <v>230</v>
      </c>
      <c r="B170" s="9" t="s">
        <v>16</v>
      </c>
      <c r="C170" s="10" t="s">
        <v>17</v>
      </c>
      <c r="D170" s="9" t="s">
        <v>231</v>
      </c>
      <c r="E170" s="9" t="s">
        <v>30</v>
      </c>
      <c r="F170" s="9" t="s">
        <v>232</v>
      </c>
      <c r="G170" s="9" t="s">
        <v>233</v>
      </c>
      <c r="H170" s="13">
        <v>0</v>
      </c>
      <c r="I170" s="11">
        <v>4682.6704340010774</v>
      </c>
      <c r="J170" s="12">
        <v>1775.9099999999999</v>
      </c>
      <c r="K170" s="12">
        <v>89442</v>
      </c>
      <c r="L170" s="12">
        <v>11958.08</v>
      </c>
      <c r="M170" s="12">
        <v>12820</v>
      </c>
      <c r="N170" s="12">
        <v>115995.99</v>
      </c>
    </row>
    <row r="171" spans="1:14" x14ac:dyDescent="0.25">
      <c r="A171" s="9" t="s">
        <v>234</v>
      </c>
      <c r="B171" s="9" t="s">
        <v>16</v>
      </c>
      <c r="C171" s="10" t="s">
        <v>17</v>
      </c>
      <c r="D171" s="9" t="s">
        <v>235</v>
      </c>
      <c r="E171" s="9" t="s">
        <v>19</v>
      </c>
      <c r="F171" s="9" t="s">
        <v>236</v>
      </c>
      <c r="G171" s="9">
        <v>3109</v>
      </c>
      <c r="H171" s="13">
        <v>0</v>
      </c>
      <c r="I171" s="11">
        <v>1028.0968719311099</v>
      </c>
      <c r="J171" s="12">
        <v>0</v>
      </c>
      <c r="K171" s="12">
        <v>18696</v>
      </c>
      <c r="L171" s="12">
        <v>7694</v>
      </c>
      <c r="M171" s="12">
        <v>0</v>
      </c>
      <c r="N171" s="12">
        <v>26390</v>
      </c>
    </row>
    <row r="172" spans="1:14" x14ac:dyDescent="0.25">
      <c r="A172" s="9" t="s">
        <v>237</v>
      </c>
      <c r="B172" s="9" t="s">
        <v>16</v>
      </c>
      <c r="C172" s="10" t="s">
        <v>17</v>
      </c>
      <c r="D172" s="9" t="s">
        <v>238</v>
      </c>
      <c r="E172" s="9" t="s">
        <v>36</v>
      </c>
      <c r="F172" s="9" t="s">
        <v>239</v>
      </c>
      <c r="G172" s="9" t="s">
        <v>240</v>
      </c>
      <c r="H172" s="13" t="s">
        <v>39</v>
      </c>
      <c r="I172" s="11">
        <v>8940.2023263335941</v>
      </c>
      <c r="J172" s="12">
        <v>0</v>
      </c>
      <c r="K172" s="12">
        <v>124900</v>
      </c>
      <c r="L172" s="12">
        <v>28290</v>
      </c>
      <c r="M172" s="12">
        <v>31780</v>
      </c>
      <c r="N172" s="12">
        <v>184970</v>
      </c>
    </row>
    <row r="173" spans="1:14" x14ac:dyDescent="0.25">
      <c r="A173" s="9" t="s">
        <v>241</v>
      </c>
      <c r="B173" s="9" t="s">
        <v>16</v>
      </c>
      <c r="C173" s="10" t="s">
        <v>17</v>
      </c>
      <c r="D173" s="9" t="s">
        <v>242</v>
      </c>
      <c r="E173" s="9" t="s">
        <v>36</v>
      </c>
      <c r="F173" s="9" t="s">
        <v>243</v>
      </c>
      <c r="G173" s="9">
        <v>3274</v>
      </c>
      <c r="H173" s="13" t="s">
        <v>39</v>
      </c>
      <c r="I173" s="11">
        <v>11555.813214505091</v>
      </c>
      <c r="J173" s="12">
        <v>13439.439999999999</v>
      </c>
      <c r="K173" s="12">
        <v>217367.6</v>
      </c>
      <c r="L173" s="12">
        <v>20034.400000000001</v>
      </c>
      <c r="M173" s="12">
        <v>27346.63</v>
      </c>
      <c r="N173" s="12">
        <v>278188.07</v>
      </c>
    </row>
    <row r="174" spans="1:14" x14ac:dyDescent="0.25">
      <c r="A174" s="9" t="s">
        <v>244</v>
      </c>
      <c r="B174" s="9" t="s">
        <v>16</v>
      </c>
      <c r="C174" s="10" t="s">
        <v>17</v>
      </c>
      <c r="D174" s="9" t="s">
        <v>245</v>
      </c>
      <c r="E174" s="9" t="s">
        <v>246</v>
      </c>
      <c r="F174" s="9" t="s">
        <v>247</v>
      </c>
      <c r="G174" s="9" t="s">
        <v>248</v>
      </c>
      <c r="H174" s="13">
        <v>0</v>
      </c>
      <c r="I174" s="11">
        <v>18999.917270405484</v>
      </c>
      <c r="J174" s="12">
        <v>12579.800000000001</v>
      </c>
      <c r="K174" s="12">
        <v>158679.20000000001</v>
      </c>
      <c r="L174" s="12">
        <v>37606.399999999994</v>
      </c>
      <c r="M174" s="12">
        <v>83080</v>
      </c>
      <c r="N174" s="12">
        <v>291945.40000000002</v>
      </c>
    </row>
    <row r="175" spans="1:14" x14ac:dyDescent="0.25">
      <c r="A175" s="9" t="s">
        <v>249</v>
      </c>
      <c r="B175" s="9" t="s">
        <v>16</v>
      </c>
      <c r="C175" s="10" t="s">
        <v>17</v>
      </c>
      <c r="D175" s="9" t="s">
        <v>250</v>
      </c>
      <c r="E175" s="9" t="s">
        <v>36</v>
      </c>
      <c r="F175" s="9" t="s">
        <v>251</v>
      </c>
      <c r="G175" s="9" t="s">
        <v>252</v>
      </c>
      <c r="H175" s="13" t="s">
        <v>253</v>
      </c>
      <c r="I175" s="11">
        <v>18719.681010434</v>
      </c>
      <c r="J175" s="12">
        <v>3580</v>
      </c>
      <c r="K175" s="12">
        <v>59019.5</v>
      </c>
      <c r="L175" s="12">
        <v>27960</v>
      </c>
      <c r="M175" s="12">
        <v>113380</v>
      </c>
      <c r="N175" s="12">
        <v>203939.5</v>
      </c>
    </row>
    <row r="176" spans="1:14" x14ac:dyDescent="0.25">
      <c r="A176" s="9" t="s">
        <v>254</v>
      </c>
      <c r="B176" s="9" t="s">
        <v>16</v>
      </c>
      <c r="C176" s="10" t="s">
        <v>17</v>
      </c>
      <c r="D176" s="9" t="s">
        <v>255</v>
      </c>
      <c r="E176" s="9" t="s">
        <v>19</v>
      </c>
      <c r="F176" s="9" t="s">
        <v>256</v>
      </c>
      <c r="G176" s="9">
        <v>3094</v>
      </c>
      <c r="H176" s="13">
        <v>0</v>
      </c>
      <c r="I176" s="11">
        <v>5276.3219878118007</v>
      </c>
      <c r="J176" s="12">
        <v>2224.6</v>
      </c>
      <c r="K176" s="12">
        <v>57460</v>
      </c>
      <c r="L176" s="12">
        <v>43850</v>
      </c>
      <c r="M176" s="12">
        <v>0</v>
      </c>
      <c r="N176" s="12">
        <v>103534.6</v>
      </c>
    </row>
    <row r="177" spans="1:14" x14ac:dyDescent="0.25">
      <c r="A177" s="9" t="s">
        <v>257</v>
      </c>
      <c r="B177" s="9" t="s">
        <v>16</v>
      </c>
      <c r="C177" s="10" t="s">
        <v>17</v>
      </c>
      <c r="D177" s="9" t="s">
        <v>258</v>
      </c>
      <c r="E177" s="9" t="s">
        <v>36</v>
      </c>
      <c r="F177" s="9" t="s">
        <v>259</v>
      </c>
      <c r="G177" s="9" t="s">
        <v>260</v>
      </c>
      <c r="H177" s="13">
        <v>1292</v>
      </c>
      <c r="I177" s="11">
        <v>10208.015487397661</v>
      </c>
      <c r="J177" s="12">
        <v>9886.630000000001</v>
      </c>
      <c r="K177" s="12">
        <v>73140</v>
      </c>
      <c r="L177" s="12">
        <v>16844.2</v>
      </c>
      <c r="M177" s="12">
        <v>44840</v>
      </c>
      <c r="N177" s="12">
        <v>144710.83000000002</v>
      </c>
    </row>
    <row r="178" spans="1:14" x14ac:dyDescent="0.25">
      <c r="A178" s="9" t="s">
        <v>261</v>
      </c>
      <c r="B178" s="9" t="s">
        <v>16</v>
      </c>
      <c r="C178" s="10" t="s">
        <v>17</v>
      </c>
      <c r="D178" s="9" t="s">
        <v>262</v>
      </c>
      <c r="E178" s="9" t="s">
        <v>19</v>
      </c>
      <c r="F178" s="9" t="s">
        <v>263</v>
      </c>
      <c r="G178" s="9">
        <v>4119</v>
      </c>
      <c r="H178" s="13">
        <v>0</v>
      </c>
      <c r="I178" s="11">
        <v>7387.0209572075182</v>
      </c>
      <c r="J178" s="12">
        <v>0</v>
      </c>
      <c r="K178" s="12">
        <v>142690.75</v>
      </c>
      <c r="L178" s="12">
        <v>53453.100000000006</v>
      </c>
      <c r="M178" s="12">
        <v>0</v>
      </c>
      <c r="N178" s="12">
        <v>196143.85</v>
      </c>
    </row>
    <row r="179" spans="1:14" x14ac:dyDescent="0.25">
      <c r="A179" s="9" t="s">
        <v>264</v>
      </c>
      <c r="B179" s="9" t="s">
        <v>16</v>
      </c>
      <c r="C179" s="10" t="s">
        <v>17</v>
      </c>
      <c r="D179" s="9" t="s">
        <v>265</v>
      </c>
      <c r="E179" s="9" t="s">
        <v>36</v>
      </c>
      <c r="F179" s="9" t="s">
        <v>266</v>
      </c>
      <c r="G179" s="9" t="s">
        <v>267</v>
      </c>
      <c r="H179" s="13" t="s">
        <v>39</v>
      </c>
      <c r="I179" s="11">
        <v>13683.362679682323</v>
      </c>
      <c r="J179" s="12">
        <v>8562.7000000000007</v>
      </c>
      <c r="K179" s="12">
        <v>90582</v>
      </c>
      <c r="L179" s="12">
        <v>21355</v>
      </c>
      <c r="M179" s="12">
        <v>67850</v>
      </c>
      <c r="N179" s="12">
        <v>188349.7</v>
      </c>
    </row>
    <row r="180" spans="1:14" x14ac:dyDescent="0.25">
      <c r="A180" s="9" t="s">
        <v>268</v>
      </c>
      <c r="B180" s="9" t="s">
        <v>16</v>
      </c>
      <c r="C180" s="10" t="s">
        <v>17</v>
      </c>
      <c r="D180" s="9" t="s">
        <v>269</v>
      </c>
      <c r="E180" s="9" t="s">
        <v>19</v>
      </c>
      <c r="F180" s="9" t="s">
        <v>270</v>
      </c>
      <c r="G180" s="9">
        <v>3171</v>
      </c>
      <c r="H180" s="13">
        <v>0</v>
      </c>
      <c r="I180" s="11">
        <v>1555.3994945559525</v>
      </c>
      <c r="J180" s="12">
        <v>3380</v>
      </c>
      <c r="K180" s="12">
        <v>21623</v>
      </c>
      <c r="L180" s="12">
        <v>6927</v>
      </c>
      <c r="M180" s="12">
        <v>0</v>
      </c>
      <c r="N180" s="12">
        <v>31930</v>
      </c>
    </row>
    <row r="181" spans="1:14" x14ac:dyDescent="0.25">
      <c r="A181" s="9" t="s">
        <v>271</v>
      </c>
      <c r="B181" s="9" t="s">
        <v>16</v>
      </c>
      <c r="C181" s="10" t="s">
        <v>17</v>
      </c>
      <c r="D181" s="9" t="s">
        <v>272</v>
      </c>
      <c r="E181" s="9" t="s">
        <v>30</v>
      </c>
      <c r="F181" s="9" t="s">
        <v>273</v>
      </c>
      <c r="G181" s="9" t="s">
        <v>274</v>
      </c>
      <c r="H181" s="13">
        <v>0</v>
      </c>
      <c r="I181" s="11">
        <v>28672.106420659507</v>
      </c>
      <c r="J181" s="12">
        <v>40241.500000000007</v>
      </c>
      <c r="K181" s="12">
        <v>215666.5</v>
      </c>
      <c r="L181" s="12">
        <v>130280.09999999999</v>
      </c>
      <c r="M181" s="12">
        <v>52720</v>
      </c>
      <c r="N181" s="12">
        <v>438908.1</v>
      </c>
    </row>
    <row r="182" spans="1:14" x14ac:dyDescent="0.25">
      <c r="A182" s="9" t="s">
        <v>275</v>
      </c>
      <c r="B182" s="9" t="s">
        <v>16</v>
      </c>
      <c r="C182" s="10" t="s">
        <v>17</v>
      </c>
      <c r="D182" s="9" t="s">
        <v>276</v>
      </c>
      <c r="E182" s="9" t="s">
        <v>19</v>
      </c>
      <c r="F182" s="9" t="s">
        <v>277</v>
      </c>
      <c r="G182" s="9">
        <v>3178</v>
      </c>
      <c r="H182" s="13">
        <v>0</v>
      </c>
      <c r="I182" s="11">
        <v>27248.324764889832</v>
      </c>
      <c r="J182" s="12">
        <v>29022.17</v>
      </c>
      <c r="K182" s="12">
        <v>155150</v>
      </c>
      <c r="L182" s="12">
        <v>119111</v>
      </c>
      <c r="M182" s="12">
        <v>72100</v>
      </c>
      <c r="N182" s="12">
        <v>375383.17</v>
      </c>
    </row>
    <row r="183" spans="1:14" x14ac:dyDescent="0.25">
      <c r="A183" s="9" t="s">
        <v>278</v>
      </c>
      <c r="B183" s="9" t="s">
        <v>16</v>
      </c>
      <c r="C183" s="10" t="s">
        <v>17</v>
      </c>
      <c r="D183" s="9" t="s">
        <v>279</v>
      </c>
      <c r="E183" s="9" t="s">
        <v>30</v>
      </c>
      <c r="F183" s="9" t="s">
        <v>280</v>
      </c>
      <c r="G183" s="9" t="s">
        <v>281</v>
      </c>
      <c r="H183" s="13">
        <v>0</v>
      </c>
      <c r="I183" s="11">
        <v>10563.882216104977</v>
      </c>
      <c r="J183" s="12">
        <v>12966.5</v>
      </c>
      <c r="K183" s="12">
        <v>84325</v>
      </c>
      <c r="L183" s="12">
        <v>14489.009999999998</v>
      </c>
      <c r="M183" s="12">
        <v>43730</v>
      </c>
      <c r="N183" s="12">
        <v>155510.51</v>
      </c>
    </row>
    <row r="184" spans="1:14" x14ac:dyDescent="0.25">
      <c r="A184" s="9" t="s">
        <v>282</v>
      </c>
      <c r="B184" s="9" t="s">
        <v>16</v>
      </c>
      <c r="C184" s="10" t="s">
        <v>17</v>
      </c>
      <c r="D184" s="9" t="s">
        <v>283</v>
      </c>
      <c r="E184" s="9" t="s">
        <v>36</v>
      </c>
      <c r="F184" s="9" t="s">
        <v>284</v>
      </c>
      <c r="G184" s="9" t="s">
        <v>285</v>
      </c>
      <c r="H184" s="13" t="s">
        <v>39</v>
      </c>
      <c r="I184" s="11">
        <v>1262.5264650662552</v>
      </c>
      <c r="J184" s="12">
        <v>0</v>
      </c>
      <c r="K184" s="12">
        <v>22495</v>
      </c>
      <c r="L184" s="12">
        <v>9550</v>
      </c>
      <c r="M184" s="12">
        <v>0</v>
      </c>
      <c r="N184" s="12">
        <v>32045</v>
      </c>
    </row>
    <row r="185" spans="1:14" x14ac:dyDescent="0.25">
      <c r="A185" s="9" t="s">
        <v>286</v>
      </c>
      <c r="B185" s="9" t="s">
        <v>16</v>
      </c>
      <c r="C185" s="10" t="s">
        <v>17</v>
      </c>
      <c r="D185" s="9" t="s">
        <v>287</v>
      </c>
      <c r="E185" s="9" t="s">
        <v>19</v>
      </c>
      <c r="F185" s="9" t="s">
        <v>288</v>
      </c>
      <c r="G185" s="9">
        <v>3133</v>
      </c>
      <c r="H185" s="13">
        <v>0</v>
      </c>
      <c r="I185" s="11">
        <v>55098.265502727998</v>
      </c>
      <c r="J185" s="12">
        <v>0</v>
      </c>
      <c r="K185" s="12">
        <v>21050</v>
      </c>
      <c r="L185" s="12">
        <v>627056.99</v>
      </c>
      <c r="M185" s="12">
        <v>0</v>
      </c>
      <c r="N185" s="12">
        <v>648106.99</v>
      </c>
    </row>
    <row r="186" spans="1:14" x14ac:dyDescent="0.25">
      <c r="A186" s="9" t="s">
        <v>289</v>
      </c>
      <c r="B186" s="9" t="s">
        <v>16</v>
      </c>
      <c r="C186" s="10" t="s">
        <v>17</v>
      </c>
      <c r="D186" s="9" t="s">
        <v>290</v>
      </c>
      <c r="E186" s="9" t="s">
        <v>19</v>
      </c>
      <c r="F186" s="9" t="s">
        <v>291</v>
      </c>
      <c r="G186" s="9">
        <v>3164</v>
      </c>
      <c r="H186" s="13">
        <v>0</v>
      </c>
      <c r="I186" s="11">
        <v>2325.6150182503884</v>
      </c>
      <c r="J186" s="12">
        <v>0</v>
      </c>
      <c r="K186" s="12">
        <v>19190</v>
      </c>
      <c r="L186" s="12">
        <v>1020</v>
      </c>
      <c r="M186" s="12">
        <v>14540</v>
      </c>
      <c r="N186" s="12">
        <v>34750</v>
      </c>
    </row>
    <row r="187" spans="1:14" x14ac:dyDescent="0.25">
      <c r="A187" s="9" t="s">
        <v>292</v>
      </c>
      <c r="B187" s="9" t="s">
        <v>16</v>
      </c>
      <c r="C187" s="10" t="s">
        <v>17</v>
      </c>
      <c r="D187" s="9" t="s">
        <v>293</v>
      </c>
      <c r="E187" s="9" t="s">
        <v>19</v>
      </c>
      <c r="F187" s="9" t="s">
        <v>294</v>
      </c>
      <c r="G187" s="9">
        <v>3133</v>
      </c>
      <c r="I187" s="11">
        <v>31145.858234708365</v>
      </c>
      <c r="J187" s="12">
        <v>21108.5</v>
      </c>
      <c r="K187" s="12">
        <v>241900</v>
      </c>
      <c r="L187" s="12">
        <v>82464.349999999991</v>
      </c>
      <c r="M187" s="12">
        <v>124174</v>
      </c>
      <c r="N187" s="12">
        <v>469646.85</v>
      </c>
    </row>
    <row r="188" spans="1:14" x14ac:dyDescent="0.25">
      <c r="A188" s="9" t="s">
        <v>295</v>
      </c>
      <c r="B188" s="9" t="s">
        <v>16</v>
      </c>
      <c r="C188" s="10" t="s">
        <v>17</v>
      </c>
      <c r="D188" s="9" t="s">
        <v>296</v>
      </c>
      <c r="E188" s="9" t="s">
        <v>30</v>
      </c>
      <c r="F188" s="9" t="s">
        <v>297</v>
      </c>
      <c r="G188" s="9" t="s">
        <v>298</v>
      </c>
      <c r="H188" s="13">
        <v>0</v>
      </c>
      <c r="I188" s="11">
        <v>8841.0311896691892</v>
      </c>
      <c r="J188" s="12">
        <v>8570</v>
      </c>
      <c r="K188" s="12">
        <v>42313</v>
      </c>
      <c r="L188" s="12">
        <v>29937</v>
      </c>
      <c r="M188" s="12">
        <v>31540</v>
      </c>
      <c r="N188" s="12">
        <v>112360</v>
      </c>
    </row>
    <row r="189" spans="1:14" x14ac:dyDescent="0.25">
      <c r="A189" s="9" t="s">
        <v>299</v>
      </c>
      <c r="B189" s="9" t="s">
        <v>16</v>
      </c>
      <c r="C189" s="10" t="s">
        <v>17</v>
      </c>
      <c r="D189" s="9" t="s">
        <v>300</v>
      </c>
      <c r="E189" s="9" t="s">
        <v>36</v>
      </c>
      <c r="F189" s="9" t="s">
        <v>301</v>
      </c>
      <c r="G189" s="9">
        <v>1818</v>
      </c>
      <c r="H189" s="9" t="s">
        <v>39</v>
      </c>
      <c r="I189" s="11">
        <v>2324.7284312529491</v>
      </c>
      <c r="J189" s="12">
        <v>10625</v>
      </c>
      <c r="K189" s="12">
        <v>16910</v>
      </c>
      <c r="L189" s="12">
        <v>3550</v>
      </c>
      <c r="M189" s="12">
        <v>0</v>
      </c>
      <c r="N189" s="12">
        <v>31085</v>
      </c>
    </row>
    <row r="190" spans="1:14" x14ac:dyDescent="0.25">
      <c r="A190" s="9" t="s">
        <v>302</v>
      </c>
      <c r="B190" s="9" t="s">
        <v>16</v>
      </c>
      <c r="C190" s="10" t="s">
        <v>17</v>
      </c>
      <c r="D190" s="9" t="s">
        <v>303</v>
      </c>
      <c r="E190" s="9" t="s">
        <v>30</v>
      </c>
      <c r="F190" s="9" t="s">
        <v>304</v>
      </c>
      <c r="G190" s="9" t="s">
        <v>305</v>
      </c>
      <c r="H190" s="9">
        <v>0</v>
      </c>
      <c r="I190" s="11">
        <v>19211.229120220945</v>
      </c>
      <c r="J190" s="12">
        <v>26364.54</v>
      </c>
      <c r="K190" s="12">
        <v>68791.572999999989</v>
      </c>
      <c r="L190" s="12">
        <v>102977.8</v>
      </c>
      <c r="M190" s="12">
        <v>36666.665999999997</v>
      </c>
      <c r="N190" s="12">
        <v>234800.579</v>
      </c>
    </row>
    <row r="191" spans="1:14" x14ac:dyDescent="0.25">
      <c r="A191" s="9" t="s">
        <v>306</v>
      </c>
      <c r="B191" s="9" t="s">
        <v>16</v>
      </c>
      <c r="C191" s="10" t="s">
        <v>17</v>
      </c>
      <c r="D191" s="9" t="s">
        <v>307</v>
      </c>
      <c r="E191" s="9" t="s">
        <v>246</v>
      </c>
      <c r="F191" s="9" t="s">
        <v>308</v>
      </c>
      <c r="G191" s="9" t="s">
        <v>309</v>
      </c>
      <c r="H191" s="9">
        <v>0</v>
      </c>
      <c r="I191" s="11">
        <v>7854.7572132273408</v>
      </c>
      <c r="J191" s="12">
        <v>13563.5</v>
      </c>
      <c r="K191" s="12">
        <v>71220</v>
      </c>
      <c r="L191" s="12">
        <v>49694.6</v>
      </c>
      <c r="M191" s="12">
        <v>0</v>
      </c>
      <c r="N191" s="12">
        <v>134478.1</v>
      </c>
    </row>
    <row r="192" spans="1:14" x14ac:dyDescent="0.25">
      <c r="A192" s="9" t="s">
        <v>310</v>
      </c>
      <c r="B192" s="9" t="s">
        <v>16</v>
      </c>
      <c r="C192" s="10" t="s">
        <v>17</v>
      </c>
      <c r="D192" s="9" t="s">
        <v>311</v>
      </c>
      <c r="E192" s="9" t="s">
        <v>19</v>
      </c>
      <c r="F192" s="9" t="s">
        <v>312</v>
      </c>
      <c r="G192" s="9">
        <v>3122</v>
      </c>
      <c r="H192" s="13">
        <v>0</v>
      </c>
      <c r="I192" s="11">
        <v>3819.2088410835931</v>
      </c>
      <c r="J192" s="12">
        <v>5460</v>
      </c>
      <c r="K192" s="12">
        <v>10084</v>
      </c>
      <c r="L192" s="12">
        <v>14119</v>
      </c>
      <c r="M192" s="12">
        <v>11860</v>
      </c>
      <c r="N192" s="12">
        <v>41523</v>
      </c>
    </row>
    <row r="193" spans="1:14" x14ac:dyDescent="0.25">
      <c r="A193" s="9" t="s">
        <v>313</v>
      </c>
      <c r="B193" s="9" t="s">
        <v>16</v>
      </c>
      <c r="C193" s="10" t="s">
        <v>17</v>
      </c>
      <c r="D193" s="9" t="s">
        <v>314</v>
      </c>
      <c r="E193" s="9" t="s">
        <v>36</v>
      </c>
      <c r="F193" s="9" t="s">
        <v>315</v>
      </c>
      <c r="G193" s="9" t="s">
        <v>316</v>
      </c>
      <c r="H193" s="9" t="s">
        <v>39</v>
      </c>
      <c r="I193" s="11">
        <v>6878.0161340109898</v>
      </c>
      <c r="J193" s="12">
        <v>12706.5</v>
      </c>
      <c r="K193" s="12">
        <v>68975.820000000007</v>
      </c>
      <c r="L193" s="12">
        <v>25556</v>
      </c>
      <c r="M193" s="12">
        <v>10170</v>
      </c>
      <c r="N193" s="12">
        <v>117408.32000000001</v>
      </c>
    </row>
    <row r="194" spans="1:14" x14ac:dyDescent="0.25">
      <c r="A194" s="9" t="s">
        <v>317</v>
      </c>
      <c r="B194" s="9" t="s">
        <v>16</v>
      </c>
      <c r="C194" s="10" t="s">
        <v>17</v>
      </c>
      <c r="D194" s="9" t="s">
        <v>318</v>
      </c>
      <c r="E194" s="9" t="s">
        <v>246</v>
      </c>
      <c r="F194" s="9" t="s">
        <v>319</v>
      </c>
      <c r="G194" s="9" t="s">
        <v>320</v>
      </c>
      <c r="H194" s="9">
        <v>0</v>
      </c>
      <c r="I194" s="11">
        <v>6341.370641191862</v>
      </c>
      <c r="J194" s="12">
        <v>9370</v>
      </c>
      <c r="K194" s="12">
        <v>48100</v>
      </c>
      <c r="L194" s="12">
        <v>16720</v>
      </c>
      <c r="M194" s="12">
        <v>19220</v>
      </c>
      <c r="N194" s="12">
        <v>93410</v>
      </c>
    </row>
    <row r="195" spans="1:14" x14ac:dyDescent="0.25">
      <c r="A195" s="9" t="s">
        <v>321</v>
      </c>
      <c r="B195" s="9" t="s">
        <v>16</v>
      </c>
      <c r="C195" s="10" t="s">
        <v>17</v>
      </c>
      <c r="D195" s="9" t="s">
        <v>322</v>
      </c>
      <c r="E195" s="9" t="s">
        <v>19</v>
      </c>
      <c r="F195" s="9" t="s">
        <v>323</v>
      </c>
      <c r="G195" s="9">
        <v>3049</v>
      </c>
      <c r="H195" s="9">
        <v>0</v>
      </c>
      <c r="I195" s="11">
        <v>2455.8783235337942</v>
      </c>
      <c r="J195" s="12">
        <v>0</v>
      </c>
      <c r="K195" s="12">
        <v>0</v>
      </c>
      <c r="L195" s="12">
        <v>28155</v>
      </c>
      <c r="M195" s="12">
        <v>0</v>
      </c>
      <c r="N195" s="12">
        <v>28155</v>
      </c>
    </row>
    <row r="196" spans="1:14" x14ac:dyDescent="0.25">
      <c r="A196" s="9" t="s">
        <v>324</v>
      </c>
      <c r="B196" s="9" t="s">
        <v>16</v>
      </c>
      <c r="C196" s="10" t="s">
        <v>17</v>
      </c>
      <c r="D196" s="9" t="s">
        <v>325</v>
      </c>
      <c r="E196" s="9" t="s">
        <v>19</v>
      </c>
      <c r="F196" s="9" t="s">
        <v>326</v>
      </c>
      <c r="G196" s="9">
        <v>4149</v>
      </c>
      <c r="H196" s="9">
        <v>0</v>
      </c>
      <c r="I196" s="11">
        <v>8307.0126498870868</v>
      </c>
      <c r="J196" s="12">
        <v>19630</v>
      </c>
      <c r="K196" s="12">
        <v>101170</v>
      </c>
      <c r="L196" s="12">
        <v>19920</v>
      </c>
      <c r="M196" s="12">
        <v>11750</v>
      </c>
      <c r="N196" s="12">
        <v>152470</v>
      </c>
    </row>
    <row r="197" spans="1:14" x14ac:dyDescent="0.25">
      <c r="A197" s="9" t="s">
        <v>327</v>
      </c>
      <c r="B197" s="9" t="s">
        <v>16</v>
      </c>
      <c r="C197" s="10" t="s">
        <v>17</v>
      </c>
      <c r="D197" s="9" t="s">
        <v>328</v>
      </c>
      <c r="E197" s="9" t="s">
        <v>170</v>
      </c>
      <c r="F197" s="9" t="s">
        <v>329</v>
      </c>
      <c r="G197" s="9">
        <v>1275</v>
      </c>
      <c r="H197" s="9">
        <v>0</v>
      </c>
      <c r="I197" s="11">
        <v>2506.2900646099038</v>
      </c>
      <c r="J197" s="12">
        <v>9617.5</v>
      </c>
      <c r="K197" s="12">
        <v>13688.6</v>
      </c>
      <c r="L197" s="12">
        <v>8176.2000000000007</v>
      </c>
      <c r="M197" s="12">
        <v>0</v>
      </c>
      <c r="N197" s="12">
        <v>31482.3</v>
      </c>
    </row>
    <row r="198" spans="1:14" x14ac:dyDescent="0.25">
      <c r="A198" s="9" t="s">
        <v>330</v>
      </c>
      <c r="B198" s="9" t="s">
        <v>16</v>
      </c>
      <c r="C198" s="10" t="s">
        <v>17</v>
      </c>
      <c r="D198" s="9" t="s">
        <v>331</v>
      </c>
      <c r="E198" s="9" t="s">
        <v>36</v>
      </c>
      <c r="F198" s="9" t="s">
        <v>332</v>
      </c>
      <c r="G198" s="9" t="s">
        <v>333</v>
      </c>
      <c r="H198" s="9" t="s">
        <v>39</v>
      </c>
      <c r="I198" s="11">
        <v>4069.4620961916853</v>
      </c>
      <c r="J198" s="12">
        <v>3638.46</v>
      </c>
      <c r="K198" s="12">
        <v>26003.5</v>
      </c>
      <c r="L198" s="12">
        <v>9810</v>
      </c>
      <c r="M198" s="12">
        <v>16620</v>
      </c>
      <c r="N198" s="12">
        <v>56071.96</v>
      </c>
    </row>
    <row r="199" spans="1:14" hidden="1" x14ac:dyDescent="0.25">
      <c r="A199" s="9">
        <f>[1]VALORES!A96</f>
        <v>0</v>
      </c>
      <c r="B199" s="9" t="e">
        <f>VLOOKUP(Tabela3[[#This Row],[ORGANIZAÇÃO/ASSOCIAÇÃO]],[1]!Tabela1[#Data],3,FALSE)</f>
        <v>#N/A</v>
      </c>
      <c r="C199" s="10" t="e">
        <f>VLOOKUP(Tabela3[[#This Row],[ORGANIZAÇÃO/ASSOCIAÇÃO]],[1]!Tabela1[[Associação]:[LISTA DE MEMBROS]],4,FALSE)</f>
        <v>#N/A</v>
      </c>
      <c r="D199" s="9" t="e">
        <f>VLOOKUP(Tabela3[[#This Row],[ORGANIZAÇÃO/ASSOCIAÇÃO]],[1]!Tabela1[#Data],5,FALSE)</f>
        <v>#N/A</v>
      </c>
      <c r="E199" s="9" t="e">
        <f>VLOOKUP(Tabela3[[#This Row],[ORGANIZAÇÃO/ASSOCIAÇÃO]],[1]!Tabela1[#Data],6,FALSE)</f>
        <v>#N/A</v>
      </c>
      <c r="F199" s="9" t="e">
        <f>VLOOKUP(Tabela3[[#This Row],[ORGANIZAÇÃO/ASSOCIAÇÃO]],[1]!Tabela1[#Data],7,FALSE)</f>
        <v>#N/A</v>
      </c>
      <c r="G199" s="9" t="e">
        <f>VLOOKUP(Tabela3[[#This Row],[ORGANIZAÇÃO/ASSOCIAÇÃO]],[1]!Tabela1[#Data],8,FALSE)</f>
        <v>#N/A</v>
      </c>
      <c r="H199" s="9" t="e">
        <f>VLOOKUP(Tabela3[[#This Row],[ORGANIZAÇÃO/ASSOCIAÇÃO]],[1]!Tabela1[#Data],9,FALSE)</f>
        <v>#N/A</v>
      </c>
      <c r="I199" s="11">
        <f>[1]VALORES!J96</f>
        <v>0</v>
      </c>
      <c r="J199" s="12">
        <f>[1]VALORES!B95</f>
        <v>3638.46</v>
      </c>
      <c r="K199" s="12">
        <f>[1]VALORES!C94</f>
        <v>13688.6</v>
      </c>
      <c r="L199" s="12">
        <f>[1]VALORES!D94</f>
        <v>8176.2000000000007</v>
      </c>
      <c r="M199" s="12">
        <f>[1]VALORES!E94</f>
        <v>0</v>
      </c>
      <c r="N199" s="12">
        <f>Tabela3[[#This Row],[Reciclados METAL (Kg)]]+Tabela3[[#This Row],[Reciclados PAPEL (Kg)]]+Tabela3[[#This Row],[Reciclados PLÁSTICO (Kg)]]+Tabela3[[#This Row],[Reciclados VIDRO (Kg)]]</f>
        <v>25503.260000000002</v>
      </c>
    </row>
    <row r="200" spans="1:14" hidden="1" x14ac:dyDescent="0.25">
      <c r="A200" s="9">
        <f>[1]VALORES!A97</f>
        <v>0</v>
      </c>
      <c r="B200" s="9" t="e">
        <f>VLOOKUP(Tabela3[[#This Row],[ORGANIZAÇÃO/ASSOCIAÇÃO]],[1]!Tabela1[#Data],3,FALSE)</f>
        <v>#N/A</v>
      </c>
      <c r="C200" s="10" t="e">
        <f>VLOOKUP(Tabela3[[#This Row],[ORGANIZAÇÃO/ASSOCIAÇÃO]],[1]!Tabela1[[Associação]:[LISTA DE MEMBROS]],4,FALSE)</f>
        <v>#N/A</v>
      </c>
      <c r="D200" s="9" t="e">
        <f>VLOOKUP(Tabela3[[#This Row],[ORGANIZAÇÃO/ASSOCIAÇÃO]],[1]!Tabela1[#Data],5,FALSE)</f>
        <v>#N/A</v>
      </c>
      <c r="E200" s="9" t="e">
        <f>VLOOKUP(Tabela3[[#This Row],[ORGANIZAÇÃO/ASSOCIAÇÃO]],[1]!Tabela1[#Data],6,FALSE)</f>
        <v>#N/A</v>
      </c>
      <c r="F200" s="9" t="e">
        <f>VLOOKUP(Tabela3[[#This Row],[ORGANIZAÇÃO/ASSOCIAÇÃO]],[1]!Tabela1[#Data],7,FALSE)</f>
        <v>#N/A</v>
      </c>
      <c r="G200" s="9" t="e">
        <f>VLOOKUP(Tabela3[[#This Row],[ORGANIZAÇÃO/ASSOCIAÇÃO]],[1]!Tabela1[#Data],8,FALSE)</f>
        <v>#N/A</v>
      </c>
      <c r="H200" s="9" t="e">
        <f>VLOOKUP(Tabela3[[#This Row],[ORGANIZAÇÃO/ASSOCIAÇÃO]],[1]!Tabela1[#Data],9,FALSE)</f>
        <v>#N/A</v>
      </c>
      <c r="I200" s="11">
        <f>[1]VALORES!J96</f>
        <v>0</v>
      </c>
      <c r="J200" s="12">
        <f>[1]VALORES!B96</f>
        <v>0</v>
      </c>
      <c r="K200" s="12">
        <f>[1]VALORES!C95</f>
        <v>26003.5</v>
      </c>
      <c r="L200" s="12">
        <f>[1]VALORES!D95</f>
        <v>9810</v>
      </c>
      <c r="M200" s="12">
        <f>[1]VALORES!E95</f>
        <v>16620</v>
      </c>
      <c r="N200" s="12">
        <f>Tabela3[[#This Row],[Reciclados METAL (Kg)]]+Tabela3[[#This Row],[Reciclados PAPEL (Kg)]]+Tabela3[[#This Row],[Reciclados PLÁSTICO (Kg)]]+Tabela3[[#This Row],[Reciclados VIDRO (Kg)]]</f>
        <v>52433.5</v>
      </c>
    </row>
    <row r="201" spans="1:14" hidden="1" x14ac:dyDescent="0.25">
      <c r="A201" s="9">
        <f>[1]VALORES!A97</f>
        <v>0</v>
      </c>
      <c r="B201" s="9" t="e">
        <f>VLOOKUP(Tabela3[[#This Row],[ORGANIZAÇÃO/ASSOCIAÇÃO]],[1]!Tabela1[#Data],3,FALSE)</f>
        <v>#N/A</v>
      </c>
      <c r="C201" s="10" t="e">
        <f>VLOOKUP(Tabela3[[#This Row],[ORGANIZAÇÃO/ASSOCIAÇÃO]],[1]!Tabela1[[Associação]:[LISTA DE MEMBROS]],4,FALSE)</f>
        <v>#N/A</v>
      </c>
      <c r="D201" s="9" t="e">
        <f>VLOOKUP(Tabela3[[#This Row],[ORGANIZAÇÃO/ASSOCIAÇÃO]],[1]!Tabela1[#Data],5,FALSE)</f>
        <v>#N/A</v>
      </c>
      <c r="E201" s="9" t="e">
        <f>VLOOKUP(Tabela3[[#This Row],[ORGANIZAÇÃO/ASSOCIAÇÃO]],[1]!Tabela1[#Data],6,FALSE)</f>
        <v>#N/A</v>
      </c>
      <c r="F201" s="9" t="e">
        <f>VLOOKUP(Tabela3[[#This Row],[ORGANIZAÇÃO/ASSOCIAÇÃO]],[1]!Tabela1[#Data],7,FALSE)</f>
        <v>#N/A</v>
      </c>
      <c r="G201" s="9" t="e">
        <f>VLOOKUP(Tabela3[[#This Row],[ORGANIZAÇÃO/ASSOCIAÇÃO]],[1]!Tabela1[#Data],8,FALSE)</f>
        <v>#N/A</v>
      </c>
      <c r="H201" s="9" t="e">
        <f>VLOOKUP(Tabela3[[#This Row],[ORGANIZAÇÃO/ASSOCIAÇÃO]],[1]!Tabela1[#Data],9,FALSE)</f>
        <v>#N/A</v>
      </c>
      <c r="I201" s="9" t="e">
        <f>[1]VALORES!#REF!</f>
        <v>#REF!</v>
      </c>
      <c r="J201" s="12">
        <f>[1]VALORES!B97</f>
        <v>0</v>
      </c>
      <c r="K201" s="12">
        <f>[1]VALORES!C208</f>
        <v>0</v>
      </c>
      <c r="L201" s="12">
        <f>[1]VALORES!D208</f>
        <v>0</v>
      </c>
      <c r="M201" s="12">
        <f>[1]VALORES!E208</f>
        <v>0</v>
      </c>
      <c r="N201" s="12">
        <f>Tabela3[[#This Row],[Reciclados METAL (Kg)]]+Tabela3[[#This Row],[Reciclados PAPEL (Kg)]]+Tabela3[[#This Row],[Reciclados PLÁSTICO (Kg)]]+Tabela3[[#This Row],[Reciclados VIDRO (Kg)]]</f>
        <v>0</v>
      </c>
    </row>
    <row r="202" spans="1:14" hidden="1" x14ac:dyDescent="0.25">
      <c r="A202" s="9">
        <f>[1]VALORES!A99</f>
        <v>0</v>
      </c>
      <c r="B202" s="9" t="e">
        <f>VLOOKUP(Tabela3[[#This Row],[ORGANIZAÇÃO/ASSOCIAÇÃO]],[1]!Tabela1[#Data],3,FALSE)</f>
        <v>#N/A</v>
      </c>
      <c r="C202" s="10" t="e">
        <f>VLOOKUP(Tabela3[[#This Row],[ORGANIZAÇÃO/ASSOCIAÇÃO]],[1]!Tabela1[[Associação]:[LISTA DE MEMBROS]],4,FALSE)</f>
        <v>#N/A</v>
      </c>
      <c r="D202" s="9" t="e">
        <f>VLOOKUP(Tabela3[[#This Row],[ORGANIZAÇÃO/ASSOCIAÇÃO]],[1]!Tabela1[#Data],5,FALSE)</f>
        <v>#N/A</v>
      </c>
      <c r="E202" s="9" t="e">
        <f>VLOOKUP(Tabela3[[#This Row],[ORGANIZAÇÃO/ASSOCIAÇÃO]],[1]!Tabela1[#Data],6,FALSE)</f>
        <v>#N/A</v>
      </c>
      <c r="F202" s="9" t="e">
        <f>VLOOKUP(Tabela3[[#This Row],[ORGANIZAÇÃO/ASSOCIAÇÃO]],[1]!Tabela1[#Data],7,FALSE)</f>
        <v>#N/A</v>
      </c>
      <c r="G202" s="9" t="e">
        <f>VLOOKUP(Tabela3[[#This Row],[ORGANIZAÇÃO/ASSOCIAÇÃO]],[1]!Tabela1[#Data],8,FALSE)</f>
        <v>#N/A</v>
      </c>
      <c r="H202" s="9" t="e">
        <f>VLOOKUP(Tabela3[[#This Row],[ORGANIZAÇÃO/ASSOCIAÇÃO]],[1]!Tabela1[#Data],9,FALSE)</f>
        <v>#N/A</v>
      </c>
      <c r="I202" s="9" t="e">
        <f>[1]VALORES!#REF!</f>
        <v>#REF!</v>
      </c>
      <c r="J202" s="12">
        <f>[1]VALORES!B98</f>
        <v>0</v>
      </c>
      <c r="K202" s="12">
        <f>[1]VALORES!C210</f>
        <v>0</v>
      </c>
      <c r="L202" s="12">
        <f>[1]VALORES!D210</f>
        <v>0</v>
      </c>
      <c r="M202" s="12">
        <f>[1]VALORES!E210</f>
        <v>0</v>
      </c>
      <c r="N202" s="12">
        <f>Tabela3[[#This Row],[Reciclados METAL (Kg)]]+Tabela3[[#This Row],[Reciclados PAPEL (Kg)]]+Tabela3[[#This Row],[Reciclados PLÁSTICO (Kg)]]+Tabela3[[#This Row],[Reciclados VIDRO (Kg)]]</f>
        <v>0</v>
      </c>
    </row>
    <row r="203" spans="1:14" x14ac:dyDescent="0.25">
      <c r="A203" s="9"/>
      <c r="B203" s="9"/>
      <c r="C203" s="10"/>
      <c r="D203" s="9"/>
      <c r="E203" s="9"/>
      <c r="F203" s="9"/>
      <c r="G203" s="9"/>
      <c r="H203" s="9"/>
      <c r="I203" s="14">
        <f t="shared" ref="I203:N203" si="0">SUBTOTAL(9,I3:I202)</f>
        <v>910903.50000000116</v>
      </c>
      <c r="J203" s="15">
        <f t="shared" si="0"/>
        <v>1009302.9940000001</v>
      </c>
      <c r="K203" s="15">
        <f t="shared" si="0"/>
        <v>7015817.925999999</v>
      </c>
      <c r="L203" s="15">
        <f t="shared" si="0"/>
        <v>3992872.9529999997</v>
      </c>
      <c r="M203" s="15">
        <f t="shared" si="0"/>
        <v>2082862.6959999998</v>
      </c>
      <c r="N203" s="15">
        <f t="shared" si="0"/>
        <v>14100856.568999996</v>
      </c>
    </row>
  </sheetData>
  <mergeCells count="1">
    <mergeCell ref="A1:I1"/>
  </mergeCells>
  <conditionalFormatting sqref="B3:B202">
    <cfRule type="containsText" dxfId="42" priority="7" operator="containsText" text="APROVADO">
      <formula>NOT(ISERROR(SEARCH("APROVADO",B3)))</formula>
    </cfRule>
    <cfRule type="containsText" dxfId="41" priority="8" operator="containsText" text="REPROVADO">
      <formula>NOT(ISERROR(SEARCH("REPROVADO",B3)))</formula>
    </cfRule>
  </conditionalFormatting>
  <conditionalFormatting sqref="B68:B76">
    <cfRule type="containsText" dxfId="40" priority="1" operator="containsText" text="APROVADO">
      <formula>NOT(ISERROR(SEARCH("APROVADO",B68)))</formula>
    </cfRule>
    <cfRule type="containsText" dxfId="39" priority="2" operator="containsText" text="REPROVADO">
      <formula>NOT(ISERROR(SEARCH("REPROVADO",B68)))</formula>
    </cfRule>
  </conditionalFormatting>
  <conditionalFormatting sqref="B1:C200 B203:C1048576">
    <cfRule type="containsText" dxfId="38" priority="11" operator="containsText" text="REPROVADO">
      <formula>NOT(ISERROR(SEARCH("REPROVADO",B1)))</formula>
    </cfRule>
  </conditionalFormatting>
  <conditionalFormatting sqref="C3:C202">
    <cfRule type="containsText" dxfId="37" priority="9" operator="containsText" text="SIM">
      <formula>NOT(ISERROR(SEARCH("SIM",C3)))</formula>
    </cfRule>
    <cfRule type="containsText" dxfId="36" priority="10" operator="containsText" text="NÃO">
      <formula>NOT(ISERROR(SEARCH("NÃO",C3)))</formula>
    </cfRule>
  </conditionalFormatting>
  <conditionalFormatting sqref="C68:C76">
    <cfRule type="containsText" dxfId="35" priority="3" operator="containsText" text="SIM">
      <formula>NOT(ISERROR(SEARCH("SIM",C68)))</formula>
    </cfRule>
    <cfRule type="containsText" dxfId="34" priority="4" operator="containsText" text="NÃO">
      <formula>NOT(ISERROR(SEARCH("NÃO",C68)))</formula>
    </cfRule>
  </conditionalFormatting>
  <conditionalFormatting sqref="C82:C83">
    <cfRule type="containsText" dxfId="33" priority="5" operator="containsText" text="SIM">
      <formula>NOT(ISERROR(SEARCH("SIM",C82)))</formula>
    </cfRule>
    <cfRule type="containsText" dxfId="32" priority="6" operator="containsText" text="NÃO">
      <formula>NOT(ISERROR(SEARCH("NÃO",C82)))</formula>
    </cfRule>
  </conditionalFormatting>
  <pageMargins left="0.511811024" right="0.511811024" top="0.78740157499999996" bottom="0.78740157499999996" header="0.31496062000000002" footer="0.31496062000000002"/>
  <pageSetup paperSize="9" scale="41" fitToHeight="0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PAGAMENTOS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Luciene Modesto</dc:creator>
  <cp:lastModifiedBy>Luciene Modesto</cp:lastModifiedBy>
  <dcterms:created xsi:type="dcterms:W3CDTF">2025-11-28T18:23:22Z</dcterms:created>
  <dcterms:modified xsi:type="dcterms:W3CDTF">2026-02-24T12:21:41Z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2025-11-28T18:23:55Z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cfced71f-3b77-4234-9383-0f20d41607b7</vt:lpwstr>
  </property>
  <property fmtid="{D5CDD505-2E9C-101B-9397-08002B2CF9AE}" pid="7" name="MSIP_Label_defa4170-0d19-0005-0004-bc88714345d2_ActionId">
    <vt:lpwstr>8b9cc7cd-917b-4f14-b074-1360276eda57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</Properties>
</file>